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740" yWindow="2685" windowWidth="14265" windowHeight="8145"/>
  </bookViews>
  <sheets>
    <sheet name="Hoja1" sheetId="1" r:id="rId1"/>
  </sheets>
  <definedNames>
    <definedName name="_xlnm.Print_Area" localSheetId="0">Hoja1!$A$1:$X$157</definedName>
  </definedNames>
  <calcPr calcId="124519"/>
</workbook>
</file>

<file path=xl/calcChain.xml><?xml version="1.0" encoding="utf-8"?>
<calcChain xmlns="http://schemas.openxmlformats.org/spreadsheetml/2006/main">
  <c r="Q47" i="1"/>
  <c r="O45"/>
  <c r="O44"/>
  <c r="O43"/>
  <c r="H43" l="1"/>
  <c r="Q43" s="1"/>
  <c r="M58"/>
  <c r="V58" l="1"/>
  <c r="O30" l="1"/>
  <c r="O28"/>
  <c r="Q33"/>
  <c r="V24"/>
  <c r="O31" l="1"/>
  <c r="O29"/>
  <c r="O14"/>
  <c r="H44" l="1"/>
  <c r="Q44" s="1"/>
  <c r="H45"/>
  <c r="Q45" s="1"/>
  <c r="H28"/>
  <c r="Q28" s="1"/>
  <c r="H29"/>
  <c r="Q29" s="1"/>
  <c r="H30"/>
  <c r="Q30" s="1"/>
  <c r="H31"/>
  <c r="Q31" s="1"/>
  <c r="F13"/>
  <c r="I13"/>
  <c r="Q34" l="1"/>
  <c r="Q48"/>
  <c r="Q50" s="1"/>
  <c r="Q51" s="1"/>
  <c r="Q35" l="1"/>
  <c r="Q36" s="1"/>
</calcChain>
</file>

<file path=xl/sharedStrings.xml><?xml version="1.0" encoding="utf-8"?>
<sst xmlns="http://schemas.openxmlformats.org/spreadsheetml/2006/main" count="117" uniqueCount="71">
  <si>
    <t>.</t>
  </si>
  <si>
    <t>PAIS:</t>
  </si>
  <si>
    <t>DORSAL</t>
  </si>
  <si>
    <t>5.</t>
  </si>
  <si>
    <t>6.</t>
  </si>
  <si>
    <t>1.</t>
  </si>
  <si>
    <t>2.</t>
  </si>
  <si>
    <t>=</t>
  </si>
  <si>
    <t xml:space="preserve">(marcar amb una X)   </t>
  </si>
  <si>
    <t>TOTAL</t>
  </si>
  <si>
    <t>x</t>
  </si>
  <si>
    <t>3.</t>
  </si>
  <si>
    <t>4.</t>
  </si>
  <si>
    <t>MATRICULA:</t>
  </si>
  <si>
    <t>E-MAIL:</t>
  </si>
  <si>
    <t>CLUB:</t>
  </si>
  <si>
    <t>CODI POSTAL:</t>
  </si>
  <si>
    <t>DNI:</t>
  </si>
  <si>
    <t>PROVINCIA:</t>
  </si>
  <si>
    <t>X</t>
  </si>
  <si>
    <t>26a CONCENTRACIÓN DE CLÁSICOS VOLKSWAGEN AIRCOOLED TOSSA DE MAR 2019</t>
  </si>
  <si>
    <t>NOMBRE Y APELLIDOS:</t>
  </si>
  <si>
    <t>DOMICILIO:</t>
  </si>
  <si>
    <t>LOCALIDAD:</t>
  </si>
  <si>
    <t>TELÉF. (Fijo):</t>
  </si>
  <si>
    <t>AÑO FABRICACIÓN:</t>
  </si>
  <si>
    <t>MODELO:</t>
  </si>
  <si>
    <t>TELÉF. (Móvil):</t>
  </si>
  <si>
    <t xml:space="preserve"> TIPO:</t>
  </si>
  <si>
    <t xml:space="preserve">DÍAS A PARTICIPAR:       </t>
  </si>
  <si>
    <t>Domingo</t>
  </si>
  <si>
    <t>Sábado y domingo</t>
  </si>
  <si>
    <t>Viernes, sábado y domingo</t>
  </si>
  <si>
    <t>NUMERO DE PERSONAS:</t>
  </si>
  <si>
    <t>(indicar el NÚMERO de personas)</t>
  </si>
  <si>
    <t>Adultos</t>
  </si>
  <si>
    <t>Niños (5-11 años)</t>
  </si>
  <si>
    <t>Niños (2 - 4 años)</t>
  </si>
  <si>
    <t>TIPO ALOJAMIENTO:</t>
  </si>
  <si>
    <t>(marcar con una X)</t>
  </si>
  <si>
    <t xml:space="preserve">OPCIÓN A) </t>
  </si>
  <si>
    <t>OPCIÓN B)</t>
  </si>
  <si>
    <t>OPCIÓN C)</t>
  </si>
  <si>
    <t>Con Alojamiento  (Bungalow)                        Con Comidas</t>
  </si>
  <si>
    <t>(A rellenar por la organización)</t>
  </si>
  <si>
    <t>Bungalow Niños 5 / 11 años (con comidas)</t>
  </si>
  <si>
    <t>Bungalow Niños 2 / 4 años (con comidas)</t>
  </si>
  <si>
    <t>Bungalow 2 - 4 personas Adultos (con comidas)</t>
  </si>
  <si>
    <r>
      <t>Bungalow 5 - 8 personas Adultos</t>
    </r>
    <r>
      <rPr>
        <b/>
        <sz val="8"/>
        <color indexed="9"/>
        <rFont val="Arial Narrow"/>
        <family val="2"/>
      </rPr>
      <t xml:space="preserve"> </t>
    </r>
    <r>
      <rPr>
        <b/>
        <sz val="10"/>
        <color indexed="9"/>
        <rFont val="Arial Narrow"/>
        <family val="2"/>
      </rPr>
      <t>(con comidas)</t>
    </r>
  </si>
  <si>
    <t>* INCLUYE</t>
  </si>
  <si>
    <t>CANTIDAD</t>
  </si>
  <si>
    <t>Inscripción Vehículo</t>
  </si>
  <si>
    <t>SOCIO AVWC:  10,00 € de descuento por vehículo (marcar con una X)</t>
  </si>
  <si>
    <t>Solo domingo</t>
  </si>
  <si>
    <t>PRECIO POR PERSONA</t>
  </si>
  <si>
    <t xml:space="preserve">Sin Alojamiento Adultos                                       </t>
  </si>
  <si>
    <t xml:space="preserve">Sin Alojamiento Niños 5 / 11 años                      </t>
  </si>
  <si>
    <t xml:space="preserve">Sin Alojamiento Niños 2 / 4 años </t>
  </si>
  <si>
    <t>PRECIO POR VEHÍCULO</t>
  </si>
  <si>
    <t>Viernes y / o             sábado y domingo</t>
  </si>
  <si>
    <t>1 / 2 / 3 / 4 / 5 / 6               - RUA POR TOSSA DE MAR</t>
  </si>
  <si>
    <t xml:space="preserve">                                                                                                                                                                  (Si se envia por mail a firmar en el punto de inscripción) ………………………………………………………………………….</t>
  </si>
  <si>
    <t>Accepto las normas aquí contenidas y firmo la presente como conductor responsable del vehículo:</t>
  </si>
  <si>
    <r>
      <t xml:space="preserve">*  INCLUYE:
A) Opción Con Alojamiento    1. Viernes + Sábado + Domingo </t>
    </r>
    <r>
      <rPr>
        <b/>
        <sz val="8"/>
        <rFont val="Arial"/>
        <family val="2"/>
      </rPr>
      <t>(comida y cena viernes NO incluidos en la inscripción)</t>
    </r>
    <r>
      <rPr>
        <b/>
        <sz val="10"/>
        <rFont val="Arial"/>
        <family val="2"/>
      </rPr>
      <t xml:space="preserve">
    Con Comidas                      2. Sábado + Domingo
                                                    </t>
    </r>
    <r>
      <rPr>
        <b/>
        <sz val="8"/>
        <rFont val="Arial"/>
        <family val="2"/>
      </rPr>
      <t xml:space="preserve">(IMPRESCINDIBLE inscripción y pago bancario previo) </t>
    </r>
    <r>
      <rPr>
        <b/>
        <sz val="10"/>
        <rFont val="Arial"/>
        <family val="2"/>
      </rPr>
      <t xml:space="preserve">
B) Opción Sin Alojamiento     3. Sábado + Domingo 
     Con Comidas                     4. Domingo 
                                                   </t>
    </r>
    <r>
      <rPr>
        <b/>
        <sz val="8"/>
        <rFont val="Arial"/>
        <family val="2"/>
      </rPr>
      <t xml:space="preserve"> (RECOMANDAMOS inscripción anticipada, pago en efectivo el mismo dia a la llegada)</t>
    </r>
    <r>
      <rPr>
        <b/>
        <sz val="10"/>
        <rFont val="Arial"/>
        <family val="2"/>
      </rPr>
      <t xml:space="preserve">
C) Opción Sin Alojamiento        5. Sábado + Domingo  / 6. Solo domingo
    y Sin Comidas                         </t>
    </r>
    <r>
      <rPr>
        <b/>
        <sz val="8"/>
        <rFont val="Arial"/>
        <family val="2"/>
      </rPr>
      <t xml:space="preserve"> (NO PERMITE inscripción anticipada, inscripción y pago el mismo día de la llegada)</t>
    </r>
    <r>
      <rPr>
        <b/>
        <sz val="10"/>
        <rFont val="Arial"/>
        <family val="2"/>
      </rPr>
      <t xml:space="preserve">
                                           </t>
    </r>
    <r>
      <rPr>
        <b/>
        <sz val="8"/>
        <rFont val="Arial"/>
        <family val="2"/>
      </rPr>
      <t xml:space="preserve">      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1/                                       - ACTIVIDADES VIERNES                                                                                                                                                                                                       1 / 2 / 3 / 5                         - ACTIVIDADES SÁBADO
1*/                                      - DESAYUNO SABADO
1 / 2                                   - ALOJAMIENTO EN REGIMEN ESCOGIDO
1*/ 2                                   - ALMUERZO DOMINGO 
1*/ 2 / 3                              - COMIDA Y CENA DEL SABADO                                                                                                                                                                                                                                                                                       
1 / 2 / 3 / 5                         - BAILE, COPA, TROFEOS Y ACTIVIDAD NOCTURNA DEL SABADO
1*/ 2 / 3 / 4                         - COMIDA DEL DOMINGO EN EL CLUB AIRE LIBRE 
1 / 2 / 3 / 5                         - ROAD-BOOK PARA GIMCANA DEL SABADO TARDE
1 / 2 / 3 / 4 / 5                    - USO DE LAS PISCINAS Y OTRAS INSTALACIONES CLUB AIRE LIBRE
1 / 2 / 3 / 4 / 5 / 6               - ACTIVIDADES DEL DOMINGO: ACELERACIONES Y CIRCUITO
1 / 2 / 3 / 4 / 5 / 6               - RUA POR TOSSA DE MAR
1 / 2 / 3 / 4 / 5 / 6               - TROFEOS Y SORTEOS DE REGALOS
1 / 2 / 3 / 4 / 5 / 6               - INSCRIPCIONES, BOLSA OBSEQUIOS, DORSAL    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1 / 2 / 3 / 4 / 5 / 6               - FIN DE FIESTA Y SORTEO INSCRIPCIÓN GRATUITA PARA 2 PERSONAS PARA TOSSA 2020     </t>
    </r>
  </si>
  <si>
    <t>ATENCIÓN: Si deseáis compartir bungalow con los ocupantes de uno o más vehículos que se quieran inscribir en la concentración, debéis poner en la hoja de inscripción del primer vehículo el total de personas a inscribirse (siempre y cuando no superen el total de la capacidad del alojamiento elegido: 2, 4, 6 u 8 personas, en este caso el resto de personas deberían incluirse en una segunda hoja de inscripción) y luego hay que rellenar una hoja de inscripción por cada vehículo adicional SOLO con los datos de los vehículos y de sus titulares y pagar los derechos de inscripción de cada vehículo (20,00 €) por separado.</t>
  </si>
  <si>
    <t>Viernes,                          sábado y domingo</t>
  </si>
  <si>
    <r>
      <t xml:space="preserve">OPCIÓN A)  ALOJAMIENTO  CON COMIDAS    </t>
    </r>
    <r>
      <rPr>
        <b/>
        <sz val="9"/>
        <color indexed="9"/>
        <rFont val="Arial"/>
        <family val="2"/>
      </rPr>
      <t xml:space="preserve">                  </t>
    </r>
  </si>
  <si>
    <t xml:space="preserve">OPCIÓN B) SIN ALOJAMIENTO CON COMIDAS                      </t>
  </si>
  <si>
    <t>Sin Alojamiento                             Con Comidas</t>
  </si>
  <si>
    <t>Sin Alojamiento                           Sin Comidas</t>
  </si>
  <si>
    <t xml:space="preserve">OPCIÓN C)  SIN ALOJAMIENTO CON COMIDAS                         </t>
  </si>
</sst>
</file>

<file path=xl/styles.xml><?xml version="1.0" encoding="utf-8"?>
<styleSheet xmlns="http://schemas.openxmlformats.org/spreadsheetml/2006/main">
  <numFmts count="3">
    <numFmt numFmtId="164" formatCode="#,##0.00\ &quot;€&quot;;[Red]\-#,##0.00\ &quot;€&quot;"/>
    <numFmt numFmtId="165" formatCode="_-* #,##0.00\ &quot;€&quot;_-;\-* #,##0.00\ &quot;€&quot;_-;_-* &quot;-&quot;??\ &quot;€&quot;_-;_-@_-"/>
    <numFmt numFmtId="166" formatCode="#,##0.00\ &quot;€&quot;"/>
  </numFmts>
  <fonts count="36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b/>
      <sz val="9"/>
      <color indexed="9"/>
      <name val="Arial Narrow"/>
      <family val="2"/>
    </font>
    <font>
      <b/>
      <sz val="9"/>
      <color indexed="9"/>
      <name val="Arial"/>
      <family val="2"/>
    </font>
    <font>
      <b/>
      <sz val="1"/>
      <name val="Arial"/>
      <family val="2"/>
    </font>
    <font>
      <sz val="2"/>
      <name val="Arial Narrow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9"/>
      <name val="Arial"/>
      <family val="2"/>
    </font>
    <font>
      <b/>
      <sz val="8"/>
      <color indexed="9"/>
      <name val="Arial Narrow"/>
      <family val="2"/>
    </font>
    <font>
      <b/>
      <sz val="8"/>
      <name val="Arial Narrow"/>
      <family val="2"/>
    </font>
    <font>
      <b/>
      <sz val="10"/>
      <color indexed="9"/>
      <name val="Arial Narrow"/>
      <family val="2"/>
    </font>
    <font>
      <sz val="10"/>
      <color indexed="10"/>
      <name val="Arial"/>
      <family val="2"/>
    </font>
    <font>
      <b/>
      <sz val="16"/>
      <color indexed="9"/>
      <name val="Arial Narrow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9"/>
      <color indexed="9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 Narrow"/>
      <family val="2"/>
    </font>
    <font>
      <sz val="10"/>
      <color indexed="9"/>
      <name val="Arial"/>
      <family val="2"/>
    </font>
    <font>
      <u/>
      <sz val="7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7"/>
      <name val="Arial"/>
      <family val="2"/>
    </font>
    <font>
      <sz val="7"/>
      <name val="Arial"/>
      <family val="2"/>
    </font>
    <font>
      <sz val="10"/>
      <color rgb="FFFF0000"/>
      <name val="Arial Narrow"/>
      <family val="2"/>
    </font>
    <font>
      <b/>
      <sz val="9"/>
      <color theme="0"/>
      <name val="Arial Narrow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40">
    <xf numFmtId="0" fontId="0" fillId="0" borderId="0" xfId="0"/>
    <xf numFmtId="164" fontId="4" fillId="2" borderId="1" xfId="0" applyNumberFormat="1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164" fontId="4" fillId="2" borderId="2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10" fillId="0" borderId="0" xfId="0" applyFont="1"/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Border="1"/>
    <xf numFmtId="0" fontId="2" fillId="3" borderId="0" xfId="0" applyFont="1" applyFill="1" applyBorder="1" applyAlignment="1">
      <alignment horizontal="right"/>
    </xf>
    <xf numFmtId="0" fontId="0" fillId="3" borderId="5" xfId="0" applyFill="1" applyBorder="1"/>
    <xf numFmtId="0" fontId="11" fillId="3" borderId="5" xfId="0" applyFont="1" applyFill="1" applyBorder="1" applyAlignment="1">
      <alignment horizontal="left"/>
    </xf>
    <xf numFmtId="0" fontId="11" fillId="3" borderId="5" xfId="0" applyFont="1" applyFill="1" applyBorder="1"/>
    <xf numFmtId="0" fontId="10" fillId="3" borderId="5" xfId="0" applyFont="1" applyFill="1" applyBorder="1"/>
    <xf numFmtId="0" fontId="0" fillId="3" borderId="9" xfId="0" applyFill="1" applyBorder="1"/>
    <xf numFmtId="0" fontId="11" fillId="3" borderId="9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right"/>
    </xf>
    <xf numFmtId="0" fontId="0" fillId="3" borderId="0" xfId="0" applyFill="1" applyBorder="1"/>
    <xf numFmtId="0" fontId="11" fillId="3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center" vertical="center"/>
    </xf>
    <xf numFmtId="0" fontId="11" fillId="3" borderId="9" xfId="0" applyFont="1" applyFill="1" applyBorder="1"/>
    <xf numFmtId="0" fontId="10" fillId="3" borderId="9" xfId="0" applyFont="1" applyFill="1" applyBorder="1"/>
    <xf numFmtId="0" fontId="0" fillId="3" borderId="5" xfId="0" applyFill="1" applyBorder="1" applyAlignment="1">
      <alignment horizontal="left"/>
    </xf>
    <xf numFmtId="0" fontId="14" fillId="3" borderId="0" xfId="0" applyFont="1" applyFill="1" applyBorder="1" applyAlignment="1">
      <alignment horizontal="right"/>
    </xf>
    <xf numFmtId="164" fontId="10" fillId="3" borderId="0" xfId="0" applyNumberFormat="1" applyFont="1" applyFill="1" applyBorder="1"/>
    <xf numFmtId="0" fontId="11" fillId="0" borderId="0" xfId="0" applyFont="1" applyBorder="1" applyAlignment="1">
      <alignment horizontal="center"/>
    </xf>
    <xf numFmtId="0" fontId="0" fillId="0" borderId="0" xfId="0" applyFill="1"/>
    <xf numFmtId="164" fontId="12" fillId="0" borderId="1" xfId="0" applyNumberFormat="1" applyFont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0" xfId="0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0" fontId="19" fillId="3" borderId="6" xfId="0" applyFont="1" applyFill="1" applyBorder="1"/>
    <xf numFmtId="0" fontId="19" fillId="3" borderId="7" xfId="0" applyFont="1" applyFill="1" applyBorder="1"/>
    <xf numFmtId="0" fontId="0" fillId="0" borderId="2" xfId="0" applyBorder="1" applyAlignment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center" wrapText="1"/>
      <protection locked="0"/>
    </xf>
    <xf numFmtId="0" fontId="9" fillId="4" borderId="2" xfId="0" applyFont="1" applyFill="1" applyBorder="1" applyAlignment="1" applyProtection="1">
      <alignment vertical="center" wrapText="1"/>
      <protection locked="0"/>
    </xf>
    <xf numFmtId="0" fontId="9" fillId="4" borderId="1" xfId="0" applyFont="1" applyFill="1" applyBorder="1" applyAlignment="1" applyProtection="1">
      <alignment horizontal="center"/>
      <protection locked="0"/>
    </xf>
    <xf numFmtId="0" fontId="0" fillId="0" borderId="5" xfId="0" applyFill="1" applyBorder="1"/>
    <xf numFmtId="0" fontId="0" fillId="3" borderId="9" xfId="0" applyFill="1" applyBorder="1" applyAlignment="1">
      <alignment horizontal="left"/>
    </xf>
    <xf numFmtId="0" fontId="0" fillId="0" borderId="9" xfId="0" applyFill="1" applyBorder="1"/>
    <xf numFmtId="0" fontId="11" fillId="0" borderId="2" xfId="0" applyFont="1" applyFill="1" applyBorder="1" applyAlignment="1">
      <alignment horizontal="center"/>
    </xf>
    <xf numFmtId="164" fontId="10" fillId="3" borderId="9" xfId="0" applyNumberFormat="1" applyFont="1" applyFill="1" applyBorder="1"/>
    <xf numFmtId="0" fontId="13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wrapText="1"/>
    </xf>
    <xf numFmtId="0" fontId="0" fillId="3" borderId="0" xfId="0" applyFill="1"/>
    <xf numFmtId="0" fontId="14" fillId="3" borderId="0" xfId="0" applyFont="1" applyFill="1" applyBorder="1" applyAlignment="1">
      <alignment vertical="center"/>
    </xf>
    <xf numFmtId="0" fontId="0" fillId="3" borderId="0" xfId="0" applyFill="1" applyBorder="1" applyAlignment="1">
      <alignment horizontal="left"/>
    </xf>
    <xf numFmtId="0" fontId="19" fillId="3" borderId="8" xfId="0" applyFont="1" applyFill="1" applyBorder="1"/>
    <xf numFmtId="0" fontId="5" fillId="3" borderId="0" xfId="0" applyFont="1" applyFill="1" applyBorder="1" applyAlignment="1">
      <alignment wrapText="1"/>
    </xf>
    <xf numFmtId="0" fontId="1" fillId="3" borderId="10" xfId="0" applyFont="1" applyFill="1" applyBorder="1" applyAlignment="1"/>
    <xf numFmtId="0" fontId="1" fillId="3" borderId="9" xfId="0" applyFont="1" applyFill="1" applyBorder="1" applyAlignment="1">
      <alignment horizontal="left"/>
    </xf>
    <xf numFmtId="0" fontId="0" fillId="3" borderId="8" xfId="0" applyFill="1" applyBorder="1"/>
    <xf numFmtId="0" fontId="11" fillId="3" borderId="5" xfId="0" applyFont="1" applyFill="1" applyBorder="1" applyAlignment="1" applyProtection="1">
      <alignment horizontal="left"/>
    </xf>
    <xf numFmtId="0" fontId="14" fillId="3" borderId="0" xfId="0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center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 applyBorder="1"/>
    <xf numFmtId="0" fontId="10" fillId="3" borderId="0" xfId="0" applyFont="1" applyFill="1"/>
    <xf numFmtId="0" fontId="0" fillId="3" borderId="0" xfId="0" applyFill="1" applyAlignment="1">
      <alignment horizontal="left"/>
    </xf>
    <xf numFmtId="0" fontId="19" fillId="3" borderId="0" xfId="0" applyFont="1" applyFill="1"/>
    <xf numFmtId="0" fontId="9" fillId="3" borderId="0" xfId="0" applyFont="1" applyFill="1" applyBorder="1" applyAlignment="1">
      <alignment wrapText="1"/>
    </xf>
    <xf numFmtId="0" fontId="0" fillId="3" borderId="0" xfId="0" applyFill="1" applyAlignment="1"/>
    <xf numFmtId="0" fontId="0" fillId="3" borderId="0" xfId="0" applyFill="1" applyBorder="1" applyAlignment="1"/>
    <xf numFmtId="0" fontId="8" fillId="3" borderId="0" xfId="0" applyFont="1" applyFill="1" applyBorder="1" applyAlignment="1">
      <alignment horizontal="center" wrapText="1"/>
    </xf>
    <xf numFmtId="0" fontId="16" fillId="3" borderId="0" xfId="0" applyFont="1" applyFill="1" applyBorder="1"/>
    <xf numFmtId="0" fontId="22" fillId="3" borderId="0" xfId="0" applyFont="1" applyFill="1"/>
    <xf numFmtId="0" fontId="22" fillId="3" borderId="0" xfId="0" applyFont="1" applyFill="1" applyAlignment="1">
      <alignment horizontal="left"/>
    </xf>
    <xf numFmtId="0" fontId="24" fillId="3" borderId="0" xfId="0" applyFont="1" applyFill="1"/>
    <xf numFmtId="0" fontId="24" fillId="0" borderId="0" xfId="0" applyFont="1"/>
    <xf numFmtId="0" fontId="23" fillId="3" borderId="0" xfId="0" applyFont="1" applyFill="1" applyAlignment="1">
      <alignment horizontal="justify"/>
    </xf>
    <xf numFmtId="0" fontId="23" fillId="0" borderId="0" xfId="0" applyFont="1" applyAlignment="1">
      <alignment horizontal="justify"/>
    </xf>
    <xf numFmtId="0" fontId="8" fillId="0" borderId="3" xfId="0" applyNumberFormat="1" applyFont="1" applyFill="1" applyBorder="1" applyAlignment="1" applyProtection="1">
      <alignment horizontal="center" wrapText="1"/>
    </xf>
    <xf numFmtId="0" fontId="8" fillId="0" borderId="3" xfId="0" applyNumberFormat="1" applyFont="1" applyFill="1" applyBorder="1" applyAlignment="1">
      <alignment horizontal="center" wrapText="1"/>
    </xf>
    <xf numFmtId="164" fontId="12" fillId="3" borderId="0" xfId="0" applyNumberFormat="1" applyFont="1" applyFill="1" applyBorder="1" applyAlignment="1">
      <alignment horizontal="center"/>
    </xf>
    <xf numFmtId="0" fontId="19" fillId="3" borderId="0" xfId="0" applyFont="1" applyFill="1" applyBorder="1"/>
    <xf numFmtId="166" fontId="4" fillId="2" borderId="2" xfId="0" applyNumberFormat="1" applyFont="1" applyFill="1" applyBorder="1" applyAlignment="1">
      <alignment horizontal="center" wrapText="1"/>
    </xf>
    <xf numFmtId="0" fontId="28" fillId="3" borderId="0" xfId="0" applyFont="1" applyFill="1"/>
    <xf numFmtId="0" fontId="28" fillId="3" borderId="0" xfId="0" applyFont="1" applyFill="1" applyAlignment="1">
      <alignment horizontal="center"/>
    </xf>
    <xf numFmtId="0" fontId="30" fillId="3" borderId="0" xfId="0" applyNumberFormat="1" applyFont="1" applyFill="1" applyBorder="1" applyAlignment="1">
      <alignment vertical="justify" wrapText="1"/>
    </xf>
    <xf numFmtId="0" fontId="29" fillId="3" borderId="0" xfId="0" applyNumberFormat="1" applyFont="1" applyFill="1" applyBorder="1" applyAlignment="1">
      <alignment vertical="justify" wrapText="1"/>
    </xf>
    <xf numFmtId="0" fontId="31" fillId="3" borderId="0" xfId="0" applyNumberFormat="1" applyFont="1" applyFill="1" applyBorder="1" applyAlignment="1" applyProtection="1">
      <alignment horizontal="center" wrapText="1"/>
    </xf>
    <xf numFmtId="0" fontId="31" fillId="3" borderId="0" xfId="0" applyFont="1" applyFill="1" applyBorder="1" applyAlignment="1">
      <alignment horizontal="center"/>
    </xf>
    <xf numFmtId="164" fontId="33" fillId="2" borderId="1" xfId="0" applyNumberFormat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left" vertical="center" wrapText="1"/>
    </xf>
    <xf numFmtId="164" fontId="4" fillId="2" borderId="2" xfId="0" applyNumberFormat="1" applyFont="1" applyFill="1" applyBorder="1" applyAlignment="1">
      <alignment horizontal="center" wrapText="1"/>
    </xf>
    <xf numFmtId="164" fontId="4" fillId="2" borderId="4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0" fontId="15" fillId="2" borderId="1" xfId="0" applyFont="1" applyFill="1" applyBorder="1" applyAlignment="1">
      <alignment horizontal="center"/>
    </xf>
    <xf numFmtId="0" fontId="0" fillId="5" borderId="0" xfId="0" applyFill="1"/>
    <xf numFmtId="0" fontId="11" fillId="5" borderId="0" xfId="0" applyFont="1" applyFill="1" applyBorder="1"/>
    <xf numFmtId="0" fontId="0" fillId="5" borderId="0" xfId="0" applyFill="1" applyBorder="1"/>
    <xf numFmtId="0" fontId="8" fillId="5" borderId="0" xfId="0" applyFont="1" applyFill="1" applyBorder="1" applyAlignment="1">
      <alignment horizontal="center" wrapText="1"/>
    </xf>
    <xf numFmtId="0" fontId="20" fillId="5" borderId="0" xfId="0" applyFont="1" applyFill="1" applyBorder="1" applyAlignment="1">
      <alignment horizontal="center" wrapText="1"/>
    </xf>
    <xf numFmtId="0" fontId="0" fillId="3" borderId="0" xfId="0" applyFill="1" applyAlignment="1">
      <alignment horizontal="right"/>
    </xf>
    <xf numFmtId="0" fontId="3" fillId="2" borderId="10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0" fontId="3" fillId="5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wrapText="1"/>
    </xf>
    <xf numFmtId="0" fontId="2" fillId="5" borderId="0" xfId="0" applyFont="1" applyFill="1" applyBorder="1" applyAlignment="1" applyProtection="1">
      <alignment horizontal="center" wrapText="1"/>
      <protection locked="0"/>
    </xf>
    <xf numFmtId="0" fontId="9" fillId="5" borderId="0" xfId="0" applyFont="1" applyFill="1" applyBorder="1" applyAlignment="1">
      <alignment horizontal="center" wrapText="1"/>
    </xf>
    <xf numFmtId="0" fontId="9" fillId="5" borderId="0" xfId="0" applyFont="1" applyFill="1" applyBorder="1" applyAlignment="1">
      <alignment wrapText="1"/>
    </xf>
    <xf numFmtId="0" fontId="3" fillId="5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 applyAlignment="1"/>
    <xf numFmtId="0" fontId="15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 applyProtection="1">
      <alignment horizontal="center" wrapText="1"/>
      <protection locked="0"/>
    </xf>
    <xf numFmtId="0" fontId="34" fillId="5" borderId="0" xfId="0" applyFont="1" applyFill="1" applyProtection="1">
      <protection hidden="1"/>
    </xf>
    <xf numFmtId="0" fontId="0" fillId="5" borderId="12" xfId="0" applyFill="1" applyBorder="1"/>
    <xf numFmtId="0" fontId="6" fillId="5" borderId="0" xfId="0" applyFont="1" applyFill="1" applyBorder="1" applyAlignment="1">
      <alignment wrapText="1"/>
    </xf>
    <xf numFmtId="164" fontId="12" fillId="5" borderId="0" xfId="0" applyNumberFormat="1" applyFont="1" applyFill="1" applyBorder="1" applyAlignment="1">
      <alignment horizontal="right"/>
    </xf>
    <xf numFmtId="0" fontId="2" fillId="5" borderId="0" xfId="0" applyFont="1" applyFill="1" applyBorder="1" applyAlignment="1">
      <alignment horizontal="right"/>
    </xf>
    <xf numFmtId="0" fontId="2" fillId="5" borderId="7" xfId="0" applyFont="1" applyFill="1" applyBorder="1" applyAlignment="1">
      <alignment horizontal="right"/>
    </xf>
    <xf numFmtId="164" fontId="12" fillId="5" borderId="12" xfId="0" applyNumberFormat="1" applyFont="1" applyFill="1" applyBorder="1" applyAlignment="1">
      <alignment horizontal="right"/>
    </xf>
    <xf numFmtId="0" fontId="19" fillId="5" borderId="0" xfId="0" applyFont="1" applyFill="1" applyBorder="1"/>
    <xf numFmtId="164" fontId="12" fillId="5" borderId="4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5" borderId="9" xfId="0" applyFill="1" applyBorder="1"/>
    <xf numFmtId="0" fontId="2" fillId="5" borderId="9" xfId="0" applyFont="1" applyFill="1" applyBorder="1" applyAlignment="1">
      <alignment horizontal="right"/>
    </xf>
    <xf numFmtId="164" fontId="12" fillId="5" borderId="9" xfId="0" applyNumberFormat="1" applyFont="1" applyFill="1" applyBorder="1" applyAlignment="1">
      <alignment horizontal="center"/>
    </xf>
    <xf numFmtId="0" fontId="2" fillId="5" borderId="8" xfId="0" applyFont="1" applyFill="1" applyBorder="1" applyAlignment="1">
      <alignment horizontal="right"/>
    </xf>
    <xf numFmtId="164" fontId="12" fillId="5" borderId="12" xfId="0" applyNumberFormat="1" applyFont="1" applyFill="1" applyBorder="1" applyAlignment="1">
      <alignment horizontal="center"/>
    </xf>
    <xf numFmtId="0" fontId="0" fillId="5" borderId="6" xfId="0" applyFill="1" applyBorder="1" applyAlignment="1">
      <alignment horizontal="left"/>
    </xf>
    <xf numFmtId="0" fontId="25" fillId="5" borderId="0" xfId="0" applyFont="1" applyFill="1"/>
    <xf numFmtId="0" fontId="0" fillId="5" borderId="7" xfId="0" applyFill="1" applyBorder="1" applyAlignment="1">
      <alignment horizontal="left"/>
    </xf>
    <xf numFmtId="0" fontId="25" fillId="5" borderId="0" xfId="0" applyFont="1" applyFill="1" applyProtection="1">
      <protection hidden="1"/>
    </xf>
    <xf numFmtId="164" fontId="0" fillId="5" borderId="0" xfId="0" applyNumberFormat="1" applyFill="1" applyBorder="1"/>
    <xf numFmtId="0" fontId="19" fillId="5" borderId="0" xfId="0" applyFont="1" applyFill="1"/>
    <xf numFmtId="0" fontId="0" fillId="5" borderId="8" xfId="0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11" fillId="5" borderId="7" xfId="0" applyFont="1" applyFill="1" applyBorder="1" applyAlignment="1">
      <alignment horizontal="left"/>
    </xf>
    <xf numFmtId="164" fontId="4" fillId="5" borderId="12" xfId="0" applyNumberFormat="1" applyFont="1" applyFill="1" applyBorder="1" applyAlignment="1">
      <alignment horizontal="right"/>
    </xf>
    <xf numFmtId="0" fontId="0" fillId="5" borderId="7" xfId="0" applyFill="1" applyBorder="1"/>
    <xf numFmtId="0" fontId="11" fillId="5" borderId="7" xfId="0" applyFont="1" applyFill="1" applyBorder="1" applyAlignment="1">
      <alignment horizontal="center"/>
    </xf>
    <xf numFmtId="0" fontId="0" fillId="5" borderId="11" xfId="0" applyFill="1" applyBorder="1"/>
    <xf numFmtId="0" fontId="0" fillId="5" borderId="5" xfId="0" applyFill="1" applyBorder="1"/>
    <xf numFmtId="0" fontId="11" fillId="5" borderId="5" xfId="0" applyFont="1" applyFill="1" applyBorder="1" applyAlignment="1">
      <alignment horizontal="left"/>
    </xf>
    <xf numFmtId="0" fontId="2" fillId="5" borderId="5" xfId="0" applyFont="1" applyFill="1" applyBorder="1" applyAlignment="1">
      <alignment horizontal="right"/>
    </xf>
    <xf numFmtId="0" fontId="14" fillId="5" borderId="5" xfId="0" applyFont="1" applyFill="1" applyBorder="1" applyAlignment="1">
      <alignment horizontal="right"/>
    </xf>
    <xf numFmtId="164" fontId="10" fillId="5" borderId="5" xfId="0" applyNumberFormat="1" applyFont="1" applyFill="1" applyBorder="1"/>
    <xf numFmtId="0" fontId="11" fillId="5" borderId="0" xfId="0" applyFont="1" applyFill="1" applyBorder="1" applyAlignment="1">
      <alignment horizontal="left"/>
    </xf>
    <xf numFmtId="0" fontId="11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 vertical="center"/>
    </xf>
    <xf numFmtId="0" fontId="30" fillId="3" borderId="0" xfId="0" applyNumberFormat="1" applyFont="1" applyFill="1" applyBorder="1" applyAlignment="1">
      <alignment horizontal="justify" vertical="justify" wrapText="1"/>
    </xf>
    <xf numFmtId="0" fontId="12" fillId="0" borderId="1" xfId="0" applyFont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12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26" fillId="0" borderId="0" xfId="0" applyNumberFormat="1" applyFont="1" applyBorder="1" applyAlignment="1">
      <alignment horizontal="left" vertical="justify" wrapText="1"/>
    </xf>
    <xf numFmtId="0" fontId="0" fillId="0" borderId="0" xfId="0"/>
    <xf numFmtId="0" fontId="0" fillId="0" borderId="0" xfId="0" applyBorder="1"/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5" fillId="2" borderId="2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0" fontId="15" fillId="2" borderId="3" xfId="0" applyFont="1" applyFill="1" applyBorder="1" applyAlignment="1">
      <alignment horizontal="left" wrapText="1"/>
    </xf>
    <xf numFmtId="0" fontId="27" fillId="0" borderId="17" xfId="0" applyNumberFormat="1" applyFont="1" applyBorder="1" applyAlignment="1">
      <alignment horizontal="justify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8" fillId="0" borderId="15" xfId="0" applyFont="1" applyBorder="1"/>
    <xf numFmtId="0" fontId="30" fillId="3" borderId="18" xfId="0" applyNumberFormat="1" applyFont="1" applyFill="1" applyBorder="1" applyAlignment="1">
      <alignment horizontal="justify" vertical="justify" wrapText="1"/>
    </xf>
    <xf numFmtId="0" fontId="24" fillId="3" borderId="0" xfId="0" applyNumberFormat="1" applyFont="1" applyFill="1" applyBorder="1" applyAlignment="1">
      <alignment horizontal="left" vertical="justify" wrapText="1"/>
    </xf>
    <xf numFmtId="0" fontId="3" fillId="2" borderId="11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24" fillId="3" borderId="0" xfId="0" applyFont="1" applyFill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9" fillId="3" borderId="16" xfId="0" applyNumberFormat="1" applyFont="1" applyFill="1" applyBorder="1" applyAlignment="1">
      <alignment horizontal="justify" vertical="justify" wrapText="1"/>
    </xf>
    <xf numFmtId="0" fontId="3" fillId="2" borderId="10" xfId="0" applyFont="1" applyFill="1" applyBorder="1" applyAlignment="1">
      <alignment horizontal="right" vertical="center" wrapText="1"/>
    </xf>
    <xf numFmtId="0" fontId="3" fillId="2" borderId="9" xfId="0" applyFont="1" applyFill="1" applyBorder="1" applyAlignment="1">
      <alignment horizontal="right" vertical="center" wrapText="1"/>
    </xf>
    <xf numFmtId="0" fontId="3" fillId="2" borderId="8" xfId="0" applyFont="1" applyFill="1" applyBorder="1" applyAlignment="1">
      <alignment horizontal="righ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 applyProtection="1">
      <alignment horizontal="right" vertical="center" wrapText="1"/>
      <protection locked="0"/>
    </xf>
    <xf numFmtId="0" fontId="9" fillId="4" borderId="3" xfId="0" applyFont="1" applyFill="1" applyBorder="1" applyAlignment="1" applyProtection="1">
      <alignment horizontal="right" vertical="center" wrapText="1"/>
      <protection locked="0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3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>
      <alignment horizontal="left" wrapText="1"/>
    </xf>
    <xf numFmtId="0" fontId="9" fillId="0" borderId="4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5" fillId="6" borderId="0" xfId="0" applyNumberFormat="1" applyFont="1" applyFill="1" applyBorder="1" applyAlignment="1">
      <alignment horizontal="justify" vertical="top"/>
    </xf>
    <xf numFmtId="0" fontId="3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 applyProtection="1">
      <alignment horizontal="center" wrapText="1"/>
      <protection locked="0"/>
    </xf>
    <xf numFmtId="0" fontId="2" fillId="4" borderId="3" xfId="0" applyFont="1" applyFill="1" applyBorder="1" applyAlignment="1" applyProtection="1">
      <alignment horizontal="center" wrapText="1"/>
      <protection locked="0"/>
    </xf>
    <xf numFmtId="0" fontId="3" fillId="2" borderId="13" xfId="0" applyFont="1" applyFill="1" applyBorder="1" applyAlignment="1">
      <alignment horizontal="center" vertical="center" textRotation="90" wrapText="1"/>
    </xf>
    <xf numFmtId="0" fontId="3" fillId="2" borderId="14" xfId="0" applyFont="1" applyFill="1" applyBorder="1" applyAlignment="1">
      <alignment horizontal="center" vertical="center" textRotation="90" wrapText="1"/>
    </xf>
    <xf numFmtId="0" fontId="3" fillId="2" borderId="15" xfId="0" applyFont="1" applyFill="1" applyBorder="1" applyAlignment="1">
      <alignment horizontal="center" vertical="center" textRotation="90" wrapText="1"/>
    </xf>
    <xf numFmtId="0" fontId="3" fillId="3" borderId="11" xfId="0" applyFont="1" applyFill="1" applyBorder="1" applyAlignment="1">
      <alignment horizontal="center" vertical="center" textRotation="90" wrapText="1"/>
    </xf>
    <xf numFmtId="0" fontId="3" fillId="3" borderId="5" xfId="0" applyFont="1" applyFill="1" applyBorder="1" applyAlignment="1">
      <alignment horizontal="center" vertical="center" textRotation="90" wrapText="1"/>
    </xf>
    <xf numFmtId="0" fontId="3" fillId="3" borderId="6" xfId="0" applyFont="1" applyFill="1" applyBorder="1" applyAlignment="1">
      <alignment horizontal="center" vertical="center" textRotation="90" wrapText="1"/>
    </xf>
    <xf numFmtId="0" fontId="3" fillId="3" borderId="12" xfId="0" applyFont="1" applyFill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 wrapText="1"/>
    </xf>
    <xf numFmtId="0" fontId="3" fillId="3" borderId="10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3" borderId="8" xfId="0" applyFont="1" applyFill="1" applyBorder="1" applyAlignment="1">
      <alignment horizontal="center" vertical="center" textRotation="90" wrapText="1"/>
    </xf>
    <xf numFmtId="0" fontId="0" fillId="3" borderId="9" xfId="0" applyFill="1" applyBorder="1" applyAlignment="1">
      <alignment horizontal="center"/>
    </xf>
    <xf numFmtId="0" fontId="3" fillId="2" borderId="4" xfId="0" applyFont="1" applyFill="1" applyBorder="1" applyAlignment="1">
      <alignment horizontal="center" wrapText="1"/>
    </xf>
    <xf numFmtId="0" fontId="21" fillId="2" borderId="4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0" fontId="0" fillId="3" borderId="5" xfId="0" applyFill="1" applyBorder="1" applyAlignment="1">
      <alignment horizontal="right"/>
    </xf>
    <xf numFmtId="0" fontId="2" fillId="4" borderId="4" xfId="0" applyFont="1" applyFill="1" applyBorder="1" applyAlignment="1" applyProtection="1">
      <alignment horizontal="center" wrapText="1"/>
      <protection locked="0"/>
    </xf>
    <xf numFmtId="0" fontId="3" fillId="2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center" shrinkToFit="1"/>
    </xf>
    <xf numFmtId="0" fontId="17" fillId="2" borderId="4" xfId="0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horizontal="center" vertical="center" shrinkToFit="1"/>
    </xf>
    <xf numFmtId="0" fontId="0" fillId="0" borderId="4" xfId="0" applyBorder="1" applyProtection="1">
      <protection locked="0"/>
    </xf>
    <xf numFmtId="0" fontId="0" fillId="0" borderId="3" xfId="0" applyBorder="1" applyProtection="1">
      <protection locked="0"/>
    </xf>
    <xf numFmtId="49" fontId="9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4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9" fillId="4" borderId="3" xfId="0" applyFont="1" applyFill="1" applyBorder="1" applyAlignment="1" applyProtection="1">
      <alignment horizontal="center" wrapText="1"/>
      <protection locked="0"/>
    </xf>
    <xf numFmtId="0" fontId="15" fillId="0" borderId="2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right" vertical="top" wrapText="1"/>
    </xf>
    <xf numFmtId="0" fontId="3" fillId="2" borderId="9" xfId="0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horizontal="right" vertical="top" wrapText="1"/>
    </xf>
    <xf numFmtId="0" fontId="9" fillId="4" borderId="4" xfId="0" applyFont="1" applyFill="1" applyBorder="1" applyAlignment="1" applyProtection="1">
      <alignment horizontal="center" wrapText="1"/>
      <protection locked="0"/>
    </xf>
    <xf numFmtId="0" fontId="0" fillId="5" borderId="4" xfId="0" applyFill="1" applyBorder="1" applyAlignment="1">
      <alignment horizontal="center"/>
    </xf>
    <xf numFmtId="0" fontId="3" fillId="2" borderId="2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164" fontId="4" fillId="2" borderId="2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164" fontId="4" fillId="2" borderId="3" xfId="0" applyNumberFormat="1" applyFont="1" applyFill="1" applyBorder="1" applyAlignment="1">
      <alignment horizontal="right"/>
    </xf>
    <xf numFmtId="0" fontId="8" fillId="4" borderId="2" xfId="0" applyNumberFormat="1" applyFont="1" applyFill="1" applyBorder="1" applyAlignment="1" applyProtection="1">
      <alignment horizontal="center" wrapText="1"/>
      <protection locked="0"/>
    </xf>
    <xf numFmtId="0" fontId="8" fillId="4" borderId="3" xfId="0" applyNumberFormat="1" applyFont="1" applyFill="1" applyBorder="1" applyAlignment="1" applyProtection="1">
      <alignment horizontal="center" wrapText="1"/>
      <protection locked="0"/>
    </xf>
    <xf numFmtId="0" fontId="9" fillId="0" borderId="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 wrapText="1"/>
    </xf>
    <xf numFmtId="164" fontId="4" fillId="2" borderId="4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3" fillId="2" borderId="1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 shrinkToFit="1"/>
    </xf>
    <xf numFmtId="0" fontId="3" fillId="2" borderId="4" xfId="0" applyFont="1" applyFill="1" applyBorder="1" applyAlignment="1">
      <alignment horizontal="center" vertical="center" wrapText="1" shrinkToFit="1"/>
    </xf>
    <xf numFmtId="0" fontId="3" fillId="2" borderId="3" xfId="0" applyFont="1" applyFill="1" applyBorder="1" applyAlignment="1">
      <alignment horizontal="center" vertical="center" wrapText="1" shrinkToFit="1"/>
    </xf>
    <xf numFmtId="164" fontId="12" fillId="0" borderId="2" xfId="0" applyNumberFormat="1" applyFont="1" applyFill="1" applyBorder="1" applyAlignment="1">
      <alignment horizontal="right"/>
    </xf>
    <xf numFmtId="164" fontId="12" fillId="0" borderId="4" xfId="0" applyNumberFormat="1" applyFont="1" applyFill="1" applyBorder="1" applyAlignment="1">
      <alignment horizontal="right"/>
    </xf>
    <xf numFmtId="164" fontId="12" fillId="0" borderId="3" xfId="0" applyNumberFormat="1" applyFont="1" applyFill="1" applyBorder="1" applyAlignment="1">
      <alignment horizontal="right"/>
    </xf>
    <xf numFmtId="164" fontId="4" fillId="0" borderId="2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 wrapText="1"/>
    </xf>
    <xf numFmtId="164" fontId="4" fillId="0" borderId="4" xfId="0" applyNumberFormat="1" applyFont="1" applyFill="1" applyBorder="1" applyAlignment="1">
      <alignment horizontal="center" wrapText="1"/>
    </xf>
    <xf numFmtId="164" fontId="4" fillId="0" borderId="3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right" wrapText="1"/>
    </xf>
    <xf numFmtId="0" fontId="15" fillId="2" borderId="4" xfId="0" applyFont="1" applyFill="1" applyBorder="1" applyAlignment="1">
      <alignment horizontal="right" wrapText="1"/>
    </xf>
    <xf numFmtId="0" fontId="15" fillId="2" borderId="3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/>
    </xf>
    <xf numFmtId="0" fontId="2" fillId="3" borderId="7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right"/>
    </xf>
    <xf numFmtId="164" fontId="12" fillId="0" borderId="4" xfId="0" applyNumberFormat="1" applyFont="1" applyBorder="1" applyAlignment="1">
      <alignment horizontal="right"/>
    </xf>
    <xf numFmtId="164" fontId="12" fillId="0" borderId="3" xfId="0" applyNumberFormat="1" applyFont="1" applyBorder="1" applyAlignment="1">
      <alignment horizontal="right"/>
    </xf>
    <xf numFmtId="0" fontId="14" fillId="5" borderId="0" xfId="0" applyFont="1" applyFill="1" applyBorder="1" applyAlignment="1">
      <alignment horizontal="right"/>
    </xf>
    <xf numFmtId="164" fontId="12" fillId="5" borderId="2" xfId="0" applyNumberFormat="1" applyFont="1" applyFill="1" applyBorder="1" applyAlignment="1">
      <alignment horizontal="right"/>
    </xf>
    <xf numFmtId="164" fontId="12" fillId="5" borderId="4" xfId="0" applyNumberFormat="1" applyFont="1" applyFill="1" applyBorder="1" applyAlignment="1">
      <alignment horizontal="right"/>
    </xf>
    <xf numFmtId="164" fontId="12" fillId="5" borderId="3" xfId="0" applyNumberFormat="1" applyFont="1" applyFill="1" applyBorder="1" applyAlignment="1">
      <alignment horizontal="right"/>
    </xf>
    <xf numFmtId="0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wrapText="1"/>
    </xf>
    <xf numFmtId="0" fontId="18" fillId="0" borderId="4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</cellXfs>
  <cellStyles count="2">
    <cellStyle name="Euro" xfId="1"/>
    <cellStyle name="Normal" xfId="0" builtinId="0"/>
  </cellStyles>
  <dxfs count="10">
    <dxf>
      <font>
        <b/>
        <i val="0"/>
        <color rgb="FF0070C0"/>
      </font>
      <numFmt numFmtId="0" formatCode="General"/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29764</xdr:colOff>
      <xdr:row>60</xdr:row>
      <xdr:rowOff>29766</xdr:rowOff>
    </xdr:from>
    <xdr:to>
      <xdr:col>23</xdr:col>
      <xdr:colOff>88503</xdr:colOff>
      <xdr:row>68</xdr:row>
      <xdr:rowOff>1290</xdr:rowOff>
    </xdr:to>
    <xdr:pic>
      <xdr:nvPicPr>
        <xdr:cNvPr id="6" name="5 Imagen" descr="castell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4" y="10447735"/>
          <a:ext cx="9594455" cy="34929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57"/>
  <sheetViews>
    <sheetView tabSelected="1" showWhiteSpace="0" view="pageBreakPreview" zoomScaleSheetLayoutView="100" workbookViewId="0">
      <selection activeCell="D3" sqref="D3:N3"/>
    </sheetView>
  </sheetViews>
  <sheetFormatPr baseColWidth="10" defaultColWidth="11.42578125" defaultRowHeight="12.75"/>
  <cols>
    <col min="1" max="1" width="1.7109375" style="27" customWidth="1"/>
    <col min="2" max="2" width="8.42578125" customWidth="1"/>
    <col min="3" max="3" width="8" customWidth="1"/>
    <col min="4" max="4" width="6.42578125" customWidth="1"/>
    <col min="5" max="5" width="17.85546875" customWidth="1"/>
    <col min="6" max="6" width="18.5703125" customWidth="1"/>
    <col min="7" max="7" width="1.7109375" customWidth="1"/>
    <col min="8" max="8" width="5.28515625" customWidth="1"/>
    <col min="9" max="9" width="1.42578125" customWidth="1"/>
    <col min="10" max="10" width="3.140625" customWidth="1"/>
    <col min="11" max="11" width="5.140625" customWidth="1"/>
    <col min="12" max="12" width="1.85546875" style="8" customWidth="1"/>
    <col min="13" max="13" width="15.85546875" customWidth="1"/>
    <col min="14" max="14" width="2.7109375" customWidth="1"/>
    <col min="15" max="15" width="12.85546875" customWidth="1"/>
    <col min="16" max="16" width="2.85546875" style="9" customWidth="1"/>
    <col min="17" max="17" width="2.140625" style="9" customWidth="1"/>
    <col min="18" max="18" width="9.85546875" style="9" customWidth="1"/>
    <col min="19" max="19" width="7.5703125" style="9" hidden="1" customWidth="1"/>
    <col min="20" max="20" width="1.5703125" style="5" customWidth="1"/>
    <col min="21" max="21" width="1.5703125" style="4" customWidth="1"/>
    <col min="22" max="22" width="12.5703125" customWidth="1"/>
    <col min="23" max="23" width="1.28515625" style="27" customWidth="1"/>
    <col min="24" max="24" width="1.5703125" style="55" customWidth="1"/>
  </cols>
  <sheetData>
    <row r="1" spans="1:24" s="55" customFormat="1" ht="10.5" customHeight="1" thickBot="1">
      <c r="L1" s="66"/>
      <c r="P1" s="67"/>
      <c r="Q1" s="67"/>
      <c r="R1" s="67"/>
      <c r="S1" s="67"/>
      <c r="T1" s="68"/>
      <c r="U1" s="69"/>
      <c r="W1" s="70"/>
    </row>
    <row r="2" spans="1:24" ht="24.75" customHeight="1" thickBot="1">
      <c r="A2" s="253" t="s">
        <v>20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5"/>
    </row>
    <row r="3" spans="1:24" ht="16.5" customHeight="1" thickBot="1">
      <c r="A3" s="219" t="s">
        <v>21</v>
      </c>
      <c r="B3" s="252"/>
      <c r="C3" s="220"/>
      <c r="D3" s="221"/>
      <c r="E3" s="222"/>
      <c r="F3" s="222"/>
      <c r="G3" s="222"/>
      <c r="H3" s="222"/>
      <c r="I3" s="222"/>
      <c r="J3" s="222"/>
      <c r="K3" s="222"/>
      <c r="L3" s="222"/>
      <c r="M3" s="222"/>
      <c r="N3" s="223"/>
      <c r="O3" s="107" t="s">
        <v>17</v>
      </c>
      <c r="P3" s="221"/>
      <c r="Q3" s="256"/>
      <c r="R3" s="256"/>
      <c r="S3" s="256"/>
      <c r="T3" s="256"/>
      <c r="U3" s="256"/>
      <c r="V3" s="256"/>
      <c r="W3" s="257"/>
    </row>
    <row r="4" spans="1:24" ht="16.5" customHeight="1" thickBot="1">
      <c r="A4" s="219" t="s">
        <v>22</v>
      </c>
      <c r="B4" s="220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3"/>
      <c r="O4" s="94" t="s">
        <v>1</v>
      </c>
      <c r="P4" s="221"/>
      <c r="Q4" s="256"/>
      <c r="R4" s="256"/>
      <c r="S4" s="256"/>
      <c r="T4" s="256"/>
      <c r="U4" s="256"/>
      <c r="V4" s="256"/>
      <c r="W4" s="257"/>
    </row>
    <row r="5" spans="1:24" ht="16.5" customHeight="1" thickBot="1">
      <c r="A5" s="219" t="s">
        <v>23</v>
      </c>
      <c r="B5" s="220"/>
      <c r="C5" s="221"/>
      <c r="D5" s="222"/>
      <c r="E5" s="222"/>
      <c r="F5" s="223"/>
      <c r="G5" s="219" t="s">
        <v>16</v>
      </c>
      <c r="H5" s="252"/>
      <c r="I5" s="252"/>
      <c r="J5" s="220"/>
      <c r="K5" s="258"/>
      <c r="L5" s="259"/>
      <c r="M5" s="259"/>
      <c r="N5" s="260"/>
      <c r="O5" s="108" t="s">
        <v>18</v>
      </c>
      <c r="P5" s="221"/>
      <c r="Q5" s="256"/>
      <c r="R5" s="256"/>
      <c r="S5" s="256"/>
      <c r="T5" s="256"/>
      <c r="U5" s="256"/>
      <c r="V5" s="256"/>
      <c r="W5" s="257"/>
    </row>
    <row r="6" spans="1:24" ht="16.5" customHeight="1" thickBot="1">
      <c r="A6" s="219" t="s">
        <v>24</v>
      </c>
      <c r="B6" s="220"/>
      <c r="C6" s="221"/>
      <c r="D6" s="222"/>
      <c r="E6" s="222"/>
      <c r="F6" s="223"/>
      <c r="G6" s="219" t="s">
        <v>27</v>
      </c>
      <c r="H6" s="252"/>
      <c r="I6" s="252"/>
      <c r="J6" s="220"/>
      <c r="K6" s="221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3"/>
    </row>
    <row r="7" spans="1:24" ht="16.5" customHeight="1" thickBot="1">
      <c r="A7" s="219" t="s">
        <v>14</v>
      </c>
      <c r="B7" s="220"/>
      <c r="C7" s="221"/>
      <c r="D7" s="222"/>
      <c r="E7" s="222"/>
      <c r="F7" s="223"/>
      <c r="G7" s="219" t="s">
        <v>15</v>
      </c>
      <c r="H7" s="252"/>
      <c r="I7" s="252"/>
      <c r="J7" s="220"/>
      <c r="K7" s="221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3"/>
    </row>
    <row r="8" spans="1:24" ht="16.5" customHeight="1" thickBot="1">
      <c r="A8" s="219" t="s">
        <v>13</v>
      </c>
      <c r="B8" s="220"/>
      <c r="C8" s="217"/>
      <c r="D8" s="218"/>
      <c r="E8" s="43" t="s">
        <v>25</v>
      </c>
      <c r="F8" s="46"/>
      <c r="G8" s="219" t="s">
        <v>26</v>
      </c>
      <c r="H8" s="252"/>
      <c r="I8" s="252"/>
      <c r="J8" s="220"/>
      <c r="K8" s="221"/>
      <c r="L8" s="222"/>
      <c r="M8" s="222"/>
      <c r="N8" s="223"/>
      <c r="O8" s="43" t="s">
        <v>28</v>
      </c>
      <c r="P8" s="221"/>
      <c r="Q8" s="222"/>
      <c r="R8" s="222"/>
      <c r="S8" s="222"/>
      <c r="T8" s="222"/>
      <c r="U8" s="222"/>
      <c r="V8" s="222"/>
      <c r="W8" s="223"/>
    </row>
    <row r="9" spans="1:24" s="55" customFormat="1" ht="8.25" customHeight="1">
      <c r="A9" s="106"/>
      <c r="B9" s="249"/>
      <c r="C9" s="249"/>
      <c r="D9" s="249"/>
      <c r="E9" s="249"/>
      <c r="L9" s="66"/>
      <c r="P9" s="67"/>
      <c r="Q9" s="67"/>
      <c r="R9" s="67"/>
      <c r="S9" s="67"/>
      <c r="T9" s="68"/>
      <c r="U9" s="69"/>
      <c r="W9" s="70"/>
    </row>
    <row r="10" spans="1:24" s="81" customFormat="1" ht="62.25" customHeight="1">
      <c r="A10" s="229" t="s">
        <v>64</v>
      </c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80"/>
    </row>
    <row r="11" spans="1:24" s="55" customFormat="1" ht="9" customHeight="1" thickBot="1">
      <c r="B11" s="245"/>
      <c r="C11" s="245"/>
      <c r="D11" s="245"/>
      <c r="E11" s="245"/>
      <c r="L11" s="66"/>
      <c r="P11" s="67"/>
      <c r="Q11" s="67"/>
      <c r="R11" s="67"/>
      <c r="S11" s="67"/>
      <c r="T11" s="68"/>
      <c r="U11" s="69"/>
      <c r="W11" s="70"/>
    </row>
    <row r="12" spans="1:24" ht="26.25" customHeight="1" thickBot="1">
      <c r="A12" s="273" t="s">
        <v>29</v>
      </c>
      <c r="B12" s="274"/>
      <c r="C12" s="274"/>
      <c r="D12" s="274"/>
      <c r="E12" s="275"/>
      <c r="F12" s="7" t="s">
        <v>30</v>
      </c>
      <c r="G12" s="227" t="s">
        <v>31</v>
      </c>
      <c r="H12" s="228"/>
      <c r="I12" s="228"/>
      <c r="J12" s="228"/>
      <c r="K12" s="228"/>
      <c r="L12" s="227" t="s">
        <v>32</v>
      </c>
      <c r="M12" s="230"/>
      <c r="N12" s="115"/>
      <c r="O12" s="116"/>
      <c r="P12" s="233" t="s">
        <v>2</v>
      </c>
      <c r="Q12" s="236"/>
      <c r="R12" s="237"/>
      <c r="S12" s="237"/>
      <c r="T12" s="237"/>
      <c r="U12" s="237"/>
      <c r="V12" s="237"/>
      <c r="W12" s="238"/>
    </row>
    <row r="13" spans="1:24" ht="27.75" hidden="1" customHeight="1" thickBot="1">
      <c r="A13" s="37"/>
      <c r="B13" s="38"/>
      <c r="C13" s="38"/>
      <c r="D13" s="38"/>
      <c r="E13" s="39"/>
      <c r="F13" s="44">
        <f>IF(F14="X",G14="--",)</f>
        <v>0</v>
      </c>
      <c r="G13" s="35"/>
      <c r="H13" s="36"/>
      <c r="I13" s="36" t="b">
        <f>IF(G14="X",G14,F14="X")</f>
        <v>0</v>
      </c>
      <c r="J13" s="36"/>
      <c r="K13" s="36"/>
      <c r="L13" s="227"/>
      <c r="M13" s="228"/>
      <c r="N13" s="251"/>
      <c r="O13" s="114"/>
      <c r="P13" s="234"/>
      <c r="Q13" s="239"/>
      <c r="R13" s="240"/>
      <c r="S13" s="240"/>
      <c r="T13" s="240"/>
      <c r="U13" s="240"/>
      <c r="V13" s="240"/>
      <c r="W13" s="241"/>
    </row>
    <row r="14" spans="1:24" ht="14.25" customHeight="1" thickBot="1">
      <c r="A14" s="224" t="s">
        <v>8</v>
      </c>
      <c r="B14" s="225"/>
      <c r="C14" s="225"/>
      <c r="D14" s="225"/>
      <c r="E14" s="226"/>
      <c r="F14" s="45"/>
      <c r="G14" s="231"/>
      <c r="H14" s="250"/>
      <c r="I14" s="250"/>
      <c r="J14" s="250"/>
      <c r="K14" s="232"/>
      <c r="L14" s="231"/>
      <c r="M14" s="232"/>
      <c r="N14" s="117"/>
      <c r="O14" s="126">
        <f>COUNTA(F14:N14)</f>
        <v>0</v>
      </c>
      <c r="P14" s="234"/>
      <c r="Q14" s="239"/>
      <c r="R14" s="240"/>
      <c r="S14" s="240"/>
      <c r="T14" s="240"/>
      <c r="U14" s="240"/>
      <c r="V14" s="240"/>
      <c r="W14" s="241"/>
    </row>
    <row r="15" spans="1:24" ht="5.25" customHeight="1" thickBot="1">
      <c r="A15" s="55"/>
      <c r="B15" s="73"/>
      <c r="C15" s="73"/>
      <c r="D15" s="73"/>
      <c r="E15" s="73"/>
      <c r="F15" s="71"/>
      <c r="G15" s="98"/>
      <c r="H15" s="98"/>
      <c r="I15" s="98"/>
      <c r="J15" s="98"/>
      <c r="K15" s="98"/>
      <c r="L15" s="98"/>
      <c r="M15" s="98"/>
      <c r="N15" s="118"/>
      <c r="O15" s="119"/>
      <c r="P15" s="234"/>
      <c r="Q15" s="239"/>
      <c r="R15" s="240"/>
      <c r="S15" s="240"/>
      <c r="T15" s="240"/>
      <c r="U15" s="240"/>
      <c r="V15" s="240"/>
      <c r="W15" s="241"/>
    </row>
    <row r="16" spans="1:24" ht="15" customHeight="1" thickBot="1">
      <c r="A16" s="273" t="s">
        <v>33</v>
      </c>
      <c r="B16" s="274"/>
      <c r="C16" s="274"/>
      <c r="D16" s="274"/>
      <c r="E16" s="275"/>
      <c r="F16" s="7" t="s">
        <v>35</v>
      </c>
      <c r="G16" s="227" t="s">
        <v>36</v>
      </c>
      <c r="H16" s="228"/>
      <c r="I16" s="228"/>
      <c r="J16" s="228"/>
      <c r="K16" s="228"/>
      <c r="L16" s="284" t="s">
        <v>37</v>
      </c>
      <c r="M16" s="285"/>
      <c r="N16" s="120"/>
      <c r="O16" s="115"/>
      <c r="P16" s="234"/>
      <c r="Q16" s="239"/>
      <c r="R16" s="240"/>
      <c r="S16" s="240"/>
      <c r="T16" s="240"/>
      <c r="U16" s="240"/>
      <c r="V16" s="240"/>
      <c r="W16" s="241"/>
    </row>
    <row r="17" spans="1:29" ht="14.25" customHeight="1" thickBot="1">
      <c r="A17" s="281" t="s">
        <v>34</v>
      </c>
      <c r="B17" s="282"/>
      <c r="C17" s="282"/>
      <c r="D17" s="282"/>
      <c r="E17" s="283"/>
      <c r="F17" s="47"/>
      <c r="G17" s="221"/>
      <c r="H17" s="222"/>
      <c r="I17" s="222"/>
      <c r="J17" s="222"/>
      <c r="K17" s="223"/>
      <c r="L17" s="221"/>
      <c r="M17" s="223"/>
      <c r="N17" s="121"/>
      <c r="O17" s="115"/>
      <c r="P17" s="234"/>
      <c r="Q17" s="239"/>
      <c r="R17" s="240"/>
      <c r="S17" s="240"/>
      <c r="T17" s="240"/>
      <c r="U17" s="240"/>
      <c r="V17" s="240"/>
      <c r="W17" s="241"/>
    </row>
    <row r="18" spans="1:29" s="55" customFormat="1" ht="5.25" customHeight="1" thickBot="1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122"/>
      <c r="O18" s="122"/>
      <c r="P18" s="234"/>
      <c r="Q18" s="239"/>
      <c r="R18" s="240"/>
      <c r="S18" s="240"/>
      <c r="T18" s="240"/>
      <c r="U18" s="240"/>
      <c r="V18" s="240"/>
      <c r="W18" s="241"/>
    </row>
    <row r="19" spans="1:29" s="27" customFormat="1" ht="14.25" customHeight="1" thickBot="1">
      <c r="A19" s="55"/>
      <c r="B19" s="72"/>
      <c r="C19" s="72"/>
      <c r="D19" s="72"/>
      <c r="E19" s="72"/>
      <c r="F19" s="100" t="s">
        <v>40</v>
      </c>
      <c r="G19" s="286" t="s">
        <v>41</v>
      </c>
      <c r="H19" s="307"/>
      <c r="I19" s="307"/>
      <c r="J19" s="307"/>
      <c r="K19" s="287"/>
      <c r="L19" s="286" t="s">
        <v>42</v>
      </c>
      <c r="M19" s="287"/>
      <c r="N19" s="123"/>
      <c r="O19" s="101"/>
      <c r="P19" s="234"/>
      <c r="Q19" s="239"/>
      <c r="R19" s="240"/>
      <c r="S19" s="240"/>
      <c r="T19" s="240"/>
      <c r="U19" s="240"/>
      <c r="V19" s="240"/>
      <c r="W19" s="241"/>
      <c r="X19" s="101"/>
    </row>
    <row r="20" spans="1:29" ht="43.5" customHeight="1" thickBot="1">
      <c r="A20" s="219" t="s">
        <v>38</v>
      </c>
      <c r="B20" s="252"/>
      <c r="C20" s="252"/>
      <c r="D20" s="252"/>
      <c r="E20" s="220"/>
      <c r="F20" s="99" t="s">
        <v>43</v>
      </c>
      <c r="G20" s="308" t="s">
        <v>68</v>
      </c>
      <c r="H20" s="309"/>
      <c r="I20" s="309"/>
      <c r="J20" s="309"/>
      <c r="K20" s="310"/>
      <c r="L20" s="227" t="s">
        <v>69</v>
      </c>
      <c r="M20" s="230"/>
      <c r="N20" s="124"/>
      <c r="O20" s="101"/>
      <c r="P20" s="234"/>
      <c r="Q20" s="242"/>
      <c r="R20" s="243"/>
      <c r="S20" s="243"/>
      <c r="T20" s="243"/>
      <c r="U20" s="243"/>
      <c r="V20" s="243"/>
      <c r="W20" s="244"/>
      <c r="X20" s="101"/>
    </row>
    <row r="21" spans="1:29" ht="14.25" customHeight="1" thickBot="1">
      <c r="A21" s="296" t="s">
        <v>39</v>
      </c>
      <c r="B21" s="297"/>
      <c r="C21" s="297"/>
      <c r="D21" s="297"/>
      <c r="E21" s="298"/>
      <c r="F21" s="45"/>
      <c r="G21" s="263"/>
      <c r="H21" s="271"/>
      <c r="I21" s="271"/>
      <c r="J21" s="271"/>
      <c r="K21" s="264"/>
      <c r="L21" s="263"/>
      <c r="M21" s="264"/>
      <c r="N21" s="125"/>
      <c r="O21" s="125"/>
      <c r="P21" s="235"/>
      <c r="Q21" s="246" t="s">
        <v>44</v>
      </c>
      <c r="R21" s="247"/>
      <c r="S21" s="247"/>
      <c r="T21" s="247"/>
      <c r="U21" s="247"/>
      <c r="V21" s="247"/>
      <c r="W21" s="248"/>
      <c r="X21" s="101"/>
    </row>
    <row r="22" spans="1:29" s="55" customFormat="1" ht="14.25" customHeight="1" thickBot="1">
      <c r="B22" s="73"/>
      <c r="C22" s="73"/>
      <c r="D22" s="73"/>
      <c r="E22" s="73"/>
      <c r="F22" s="74"/>
      <c r="G22" s="71"/>
      <c r="H22" s="71"/>
      <c r="I22" s="71"/>
      <c r="J22" s="71"/>
      <c r="K22" s="71"/>
      <c r="L22" s="74"/>
      <c r="M22" s="18"/>
      <c r="N22" s="18"/>
      <c r="O22" s="103"/>
      <c r="P22" s="102"/>
      <c r="Q22" s="102"/>
      <c r="R22" s="102"/>
      <c r="S22" s="102"/>
      <c r="T22" s="104"/>
      <c r="U22" s="104"/>
      <c r="V22" s="104"/>
      <c r="W22" s="105"/>
      <c r="X22" s="101"/>
    </row>
    <row r="23" spans="1:29" ht="4.5" customHeight="1" thickBot="1">
      <c r="A23" s="32"/>
      <c r="B23" s="211"/>
      <c r="C23" s="211"/>
      <c r="D23" s="211"/>
      <c r="E23" s="211"/>
      <c r="F23" s="11"/>
      <c r="G23" s="11"/>
      <c r="H23" s="11"/>
      <c r="I23" s="11"/>
      <c r="J23" s="11"/>
      <c r="K23" s="11"/>
      <c r="L23" s="63"/>
      <c r="M23" s="11"/>
      <c r="N23" s="11"/>
      <c r="O23" s="11"/>
      <c r="P23" s="13"/>
      <c r="Q23" s="13"/>
      <c r="R23" s="13"/>
      <c r="S23" s="13"/>
      <c r="T23" s="14"/>
      <c r="U23" s="141"/>
      <c r="V23" s="142"/>
      <c r="W23" s="142"/>
      <c r="X23" s="101"/>
      <c r="AC23" s="55"/>
    </row>
    <row r="24" spans="1:29" ht="12" customHeight="1">
      <c r="A24" s="33"/>
      <c r="B24" s="291" t="s">
        <v>66</v>
      </c>
      <c r="C24" s="292"/>
      <c r="D24" s="292"/>
      <c r="E24" s="293"/>
      <c r="F24" s="294" t="s">
        <v>65</v>
      </c>
      <c r="G24" s="191" t="s">
        <v>50</v>
      </c>
      <c r="H24" s="192"/>
      <c r="I24" s="192"/>
      <c r="J24" s="192"/>
      <c r="K24" s="193"/>
      <c r="L24" s="64"/>
      <c r="M24" s="183" t="s">
        <v>31</v>
      </c>
      <c r="N24" s="191" t="s">
        <v>50</v>
      </c>
      <c r="O24" s="193"/>
      <c r="P24" s="20"/>
      <c r="Q24" s="299" t="s">
        <v>9</v>
      </c>
      <c r="R24" s="300"/>
      <c r="S24" s="300"/>
      <c r="T24" s="301"/>
      <c r="U24" s="143"/>
      <c r="V24" s="144">
        <f>COUNTA(F21:P21)</f>
        <v>0</v>
      </c>
      <c r="W24" s="142"/>
      <c r="X24" s="101"/>
    </row>
    <row r="25" spans="1:29" ht="16.5" customHeight="1" thickBot="1">
      <c r="A25" s="33"/>
      <c r="B25" s="268" t="s">
        <v>54</v>
      </c>
      <c r="C25" s="269"/>
      <c r="D25" s="269"/>
      <c r="E25" s="270"/>
      <c r="F25" s="295"/>
      <c r="G25" s="194"/>
      <c r="H25" s="195"/>
      <c r="I25" s="195"/>
      <c r="J25" s="195"/>
      <c r="K25" s="196"/>
      <c r="L25" s="64"/>
      <c r="M25" s="216"/>
      <c r="N25" s="194"/>
      <c r="O25" s="196"/>
      <c r="P25" s="20"/>
      <c r="Q25" s="302"/>
      <c r="R25" s="303"/>
      <c r="S25" s="303"/>
      <c r="T25" s="251"/>
      <c r="U25" s="143"/>
      <c r="V25" s="142"/>
      <c r="W25" s="142"/>
      <c r="X25" s="101"/>
    </row>
    <row r="26" spans="1:29" ht="12.75" customHeight="1" thickBot="1">
      <c r="A26" s="33"/>
      <c r="B26" s="261" t="s">
        <v>49</v>
      </c>
      <c r="C26" s="261"/>
      <c r="D26" s="261"/>
      <c r="E26" s="262"/>
      <c r="F26" s="164" t="s">
        <v>5</v>
      </c>
      <c r="G26" s="197"/>
      <c r="H26" s="198"/>
      <c r="I26" s="198"/>
      <c r="J26" s="198"/>
      <c r="K26" s="199"/>
      <c r="L26" s="65"/>
      <c r="M26" s="164" t="s">
        <v>6</v>
      </c>
      <c r="N26" s="197"/>
      <c r="O26" s="199"/>
      <c r="P26" s="20"/>
      <c r="Q26" s="304"/>
      <c r="R26" s="305"/>
      <c r="S26" s="305"/>
      <c r="T26" s="306"/>
      <c r="U26" s="143"/>
      <c r="V26" s="142"/>
      <c r="W26" s="142"/>
      <c r="X26" s="101"/>
    </row>
    <row r="27" spans="1:29" ht="4.5" customHeight="1" thickBot="1">
      <c r="A27" s="33"/>
      <c r="B27" s="265"/>
      <c r="C27" s="266"/>
      <c r="D27" s="266"/>
      <c r="E27" s="266"/>
      <c r="F27" s="266"/>
      <c r="G27" s="266"/>
      <c r="H27" s="266"/>
      <c r="I27" s="266"/>
      <c r="J27" s="266"/>
      <c r="K27" s="267"/>
      <c r="L27" s="91"/>
      <c r="M27" s="317"/>
      <c r="N27" s="318"/>
      <c r="O27" s="319"/>
      <c r="P27" s="92"/>
      <c r="Q27" s="314"/>
      <c r="R27" s="315"/>
      <c r="S27" s="315"/>
      <c r="T27" s="316"/>
      <c r="U27" s="143"/>
      <c r="V27" s="142"/>
      <c r="W27" s="142"/>
      <c r="X27" s="101"/>
    </row>
    <row r="28" spans="1:29" ht="16.5" customHeight="1" thickBot="1">
      <c r="A28" s="33"/>
      <c r="B28" s="179" t="s">
        <v>47</v>
      </c>
      <c r="C28" s="180"/>
      <c r="D28" s="180"/>
      <c r="E28" s="181"/>
      <c r="F28" s="93">
        <v>95</v>
      </c>
      <c r="G28" s="42" t="s">
        <v>10</v>
      </c>
      <c r="H28" s="177">
        <f>IF(H21="x",0,IF(F17+G17+L17&lt;=4,IF($F$21="x",(IF($L$14="X",F$17,0)),0),0))</f>
        <v>0</v>
      </c>
      <c r="I28" s="177"/>
      <c r="J28" s="177"/>
      <c r="K28" s="178"/>
      <c r="L28" s="91"/>
      <c r="M28" s="1">
        <v>85</v>
      </c>
      <c r="N28" s="2" t="s">
        <v>10</v>
      </c>
      <c r="O28" s="82">
        <f>IF(F14="X",0,IF($L$14="x",0,IF(AND((F17+G17+L17)&gt;=1,(F17+G17+L17)&lt;=4),IF(F21="x",IF(L14="x",F17,0)))+IF(AND((F17+G17+L17)&gt;=2,(F17+G17+L17)&lt;=4),IF(F21="x",IF(G14="x",F17,0)),0)))</f>
        <v>0</v>
      </c>
      <c r="P28" s="92"/>
      <c r="Q28" s="276">
        <f>IF(AND($F$14="X",$F$21="X"),"ERROR",F28*H28+M28*O28)</f>
        <v>0</v>
      </c>
      <c r="R28" s="277"/>
      <c r="S28" s="277"/>
      <c r="T28" s="278"/>
      <c r="U28" s="143"/>
      <c r="V28" s="142"/>
      <c r="W28" s="142"/>
      <c r="X28" s="101"/>
    </row>
    <row r="29" spans="1:29" ht="16.5" customHeight="1" thickBot="1">
      <c r="A29" s="33"/>
      <c r="B29" s="179" t="s">
        <v>48</v>
      </c>
      <c r="C29" s="180"/>
      <c r="D29" s="180"/>
      <c r="E29" s="181"/>
      <c r="F29" s="93">
        <v>85</v>
      </c>
      <c r="G29" s="42" t="s">
        <v>10</v>
      </c>
      <c r="H29" s="177">
        <f>IF(AND(F17+G17+L17&gt;8,F21="X",L14="X"),"ERROR",IF(AND(F17+G17+L17&gt;=5,F21="X",L14="X"),F17,0))</f>
        <v>0</v>
      </c>
      <c r="I29" s="177"/>
      <c r="J29" s="177"/>
      <c r="K29" s="178"/>
      <c r="L29" s="91"/>
      <c r="M29" s="1">
        <v>75</v>
      </c>
      <c r="N29" s="2" t="s">
        <v>10</v>
      </c>
      <c r="O29" s="82">
        <f>IF(F14="X",0,IF($L$14="x",0,IF(AND(F17+G17+L17&gt;8,F21="x"),"ERROR",IF((F17+G17+L17)&gt;=5,IF($F$21="x",(IF(G14="X",F$17,0)),0)+IF((F17+G17+L17)&gt;=5,IF(F21="x",IF(L14="x",F17,0))),0))))</f>
        <v>0</v>
      </c>
      <c r="P29" s="92"/>
      <c r="Q29" s="276">
        <f t="shared" ref="Q29:Q31" si="0">IF(AND($F$14="X",$F$21="X"),"ERROR",F29*H29+M29*O29)</f>
        <v>0</v>
      </c>
      <c r="R29" s="277"/>
      <c r="S29" s="277"/>
      <c r="T29" s="278"/>
      <c r="U29" s="143"/>
      <c r="V29" s="142"/>
      <c r="W29" s="142"/>
      <c r="X29" s="145"/>
    </row>
    <row r="30" spans="1:29" ht="16.5" customHeight="1" thickBot="1">
      <c r="A30" s="33"/>
      <c r="B30" s="179" t="s">
        <v>45</v>
      </c>
      <c r="C30" s="180"/>
      <c r="D30" s="180"/>
      <c r="E30" s="181"/>
      <c r="F30" s="93">
        <v>45</v>
      </c>
      <c r="G30" s="42" t="s">
        <v>10</v>
      </c>
      <c r="H30" s="177">
        <f>IF(F21="x",IF($L$14="X",G17,0),0)+(IF(H21="x",IF($L$14="X",G17,0),0))</f>
        <v>0</v>
      </c>
      <c r="I30" s="177"/>
      <c r="J30" s="177"/>
      <c r="K30" s="178"/>
      <c r="L30" s="91"/>
      <c r="M30" s="1">
        <v>40</v>
      </c>
      <c r="N30" s="2" t="s">
        <v>10</v>
      </c>
      <c r="O30" s="82">
        <f>IF(F14="X",0,IF($L$14="x",0,IF(F21="x",IF(G14="X",G17,0),0)+(IF(H21="x",IF(G14="X",G17,0),0))+IF(F21="x",IF(L14="X",G17,0),0)+(IF(H21="x",IF(L14="X",G17,0),0))))</f>
        <v>0</v>
      </c>
      <c r="P30" s="92"/>
      <c r="Q30" s="276">
        <f t="shared" si="0"/>
        <v>0</v>
      </c>
      <c r="R30" s="277"/>
      <c r="S30" s="277"/>
      <c r="T30" s="278"/>
      <c r="U30" s="143"/>
      <c r="V30" s="142"/>
      <c r="W30" s="142"/>
      <c r="X30" s="101"/>
    </row>
    <row r="31" spans="1:29" ht="16.5" customHeight="1" thickBot="1">
      <c r="A31" s="33"/>
      <c r="B31" s="179" t="s">
        <v>46</v>
      </c>
      <c r="C31" s="180"/>
      <c r="D31" s="180"/>
      <c r="E31" s="181"/>
      <c r="F31" s="93">
        <v>32</v>
      </c>
      <c r="G31" s="42" t="s">
        <v>10</v>
      </c>
      <c r="H31" s="177">
        <f>IF(F21="x",IF($L$14="X",L17,0),0)+(IF(H21="x",IF($L$14="X",L17,0),0))</f>
        <v>0</v>
      </c>
      <c r="I31" s="177"/>
      <c r="J31" s="177"/>
      <c r="K31" s="178"/>
      <c r="L31" s="91"/>
      <c r="M31" s="1">
        <v>30</v>
      </c>
      <c r="N31" s="2" t="s">
        <v>10</v>
      </c>
      <c r="O31" s="82">
        <f>IF(F14="X",0,IF($L$14="x",0,IF(F21="x",IF(G14="X",L17,0),0)+(IF(H21="x",IF(G14="X",L17,0),0))+IF(F21="x",IF(L14="X",L17,0),0)+(IF(H21="x",IF(L14="X",L17,0),0))))</f>
        <v>0</v>
      </c>
      <c r="P31" s="92"/>
      <c r="Q31" s="276">
        <f t="shared" si="0"/>
        <v>0</v>
      </c>
      <c r="R31" s="277"/>
      <c r="S31" s="277"/>
      <c r="T31" s="278"/>
      <c r="U31" s="143"/>
      <c r="V31" s="142"/>
      <c r="W31" s="142"/>
      <c r="X31" s="101"/>
    </row>
    <row r="32" spans="1:29" ht="5.25" customHeight="1" thickBot="1">
      <c r="A32" s="33"/>
      <c r="B32" s="272"/>
      <c r="C32" s="272"/>
      <c r="D32" s="272"/>
      <c r="E32" s="272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143"/>
      <c r="V32" s="146" t="s">
        <v>0</v>
      </c>
      <c r="W32" s="142"/>
      <c r="X32" s="101"/>
    </row>
    <row r="33" spans="1:24" ht="15" customHeight="1" thickBot="1">
      <c r="A33" s="33"/>
      <c r="B33" s="179" t="s">
        <v>51</v>
      </c>
      <c r="C33" s="180"/>
      <c r="D33" s="180"/>
      <c r="E33" s="181"/>
      <c r="F33" s="288">
        <v>20</v>
      </c>
      <c r="G33" s="289"/>
      <c r="H33" s="289"/>
      <c r="I33" s="289"/>
      <c r="J33" s="289"/>
      <c r="K33" s="289"/>
      <c r="L33" s="289"/>
      <c r="M33" s="290"/>
      <c r="N33" s="2" t="s">
        <v>10</v>
      </c>
      <c r="O33" s="83">
        <v>1</v>
      </c>
      <c r="P33" s="26" t="s">
        <v>7</v>
      </c>
      <c r="Q33" s="276">
        <f>IF(OR(F21="x",H21="X"),F33*O33,0)</f>
        <v>0</v>
      </c>
      <c r="R33" s="277"/>
      <c r="S33" s="277"/>
      <c r="T33" s="278"/>
      <c r="U33" s="143"/>
      <c r="V33" s="142"/>
      <c r="W33" s="142"/>
      <c r="X33" s="101"/>
    </row>
    <row r="34" spans="1:24" ht="13.5" customHeight="1" thickBot="1">
      <c r="A34" s="33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323" t="s">
        <v>9</v>
      </c>
      <c r="O34" s="323"/>
      <c r="P34" s="324"/>
      <c r="Q34" s="311">
        <f>IF(Q28="ERROR","ERROR",SUM(Q27:T31:T33))</f>
        <v>0</v>
      </c>
      <c r="R34" s="312"/>
      <c r="S34" s="312"/>
      <c r="T34" s="313"/>
      <c r="U34" s="143"/>
      <c r="V34" s="142"/>
      <c r="W34" s="142"/>
      <c r="X34" s="101"/>
    </row>
    <row r="35" spans="1:24" ht="15" customHeight="1" thickBot="1">
      <c r="A35" s="33"/>
      <c r="B35" s="320" t="s">
        <v>52</v>
      </c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279"/>
      <c r="O35" s="280"/>
      <c r="P35" s="26" t="s">
        <v>7</v>
      </c>
      <c r="Q35" s="276">
        <f>IF(Q34&gt;0,IF(N35="x",-10,""),0)</f>
        <v>0</v>
      </c>
      <c r="R35" s="277"/>
      <c r="S35" s="277"/>
      <c r="T35" s="278"/>
      <c r="U35" s="143"/>
      <c r="V35" s="142"/>
      <c r="W35" s="142"/>
      <c r="X35" s="101"/>
    </row>
    <row r="36" spans="1:24" ht="13.5" customHeight="1" thickBot="1">
      <c r="A36" s="33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9"/>
      <c r="M36" s="18"/>
      <c r="N36" s="323" t="s">
        <v>9</v>
      </c>
      <c r="O36" s="323"/>
      <c r="P36" s="324"/>
      <c r="Q36" s="327">
        <f>IF(N35=0,0,+Q34+Q35)</f>
        <v>0</v>
      </c>
      <c r="R36" s="328"/>
      <c r="S36" s="328"/>
      <c r="T36" s="329"/>
      <c r="U36" s="143"/>
      <c r="V36" s="142"/>
      <c r="W36" s="142"/>
      <c r="X36" s="101"/>
    </row>
    <row r="37" spans="1:24" ht="3.75" customHeight="1" thickBot="1">
      <c r="A37" s="31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6"/>
      <c r="M37" s="15"/>
      <c r="N37" s="17"/>
      <c r="O37" s="17"/>
      <c r="P37" s="17"/>
      <c r="Q37" s="17"/>
      <c r="R37" s="17"/>
      <c r="S37" s="17"/>
      <c r="T37" s="52"/>
      <c r="U37" s="147"/>
      <c r="V37" s="142"/>
      <c r="W37" s="142"/>
      <c r="X37" s="101"/>
    </row>
    <row r="38" spans="1:24" s="55" customFormat="1" ht="14.25" customHeight="1" thickBot="1">
      <c r="E38" s="18"/>
      <c r="F38" s="18"/>
      <c r="G38" s="18"/>
      <c r="H38" s="18"/>
      <c r="I38" s="18"/>
      <c r="J38" s="18"/>
      <c r="K38" s="18"/>
      <c r="L38" s="19"/>
      <c r="M38" s="18"/>
      <c r="N38" s="10"/>
      <c r="O38" s="10"/>
      <c r="P38" s="10"/>
      <c r="Q38" s="10"/>
      <c r="R38" s="10"/>
      <c r="S38" s="10"/>
      <c r="T38" s="25"/>
      <c r="U38" s="148"/>
      <c r="V38" s="101"/>
      <c r="W38" s="146"/>
      <c r="X38" s="101"/>
    </row>
    <row r="39" spans="1:24" s="101" customFormat="1" ht="6.75" customHeight="1" thickBot="1">
      <c r="A39" s="153"/>
      <c r="B39" s="272"/>
      <c r="C39" s="272"/>
      <c r="D39" s="272"/>
      <c r="E39" s="272"/>
      <c r="F39" s="154"/>
      <c r="G39" s="154"/>
      <c r="H39" s="154"/>
      <c r="I39" s="154"/>
      <c r="J39" s="154"/>
      <c r="K39" s="154"/>
      <c r="L39" s="155"/>
      <c r="M39" s="154"/>
      <c r="N39" s="156"/>
      <c r="O39" s="156"/>
      <c r="P39" s="157"/>
      <c r="Q39" s="157"/>
      <c r="R39" s="157"/>
      <c r="S39" s="157"/>
      <c r="T39" s="158"/>
      <c r="U39" s="141"/>
      <c r="V39" s="127"/>
      <c r="W39" s="133"/>
    </row>
    <row r="40" spans="1:24" ht="11.25" customHeight="1">
      <c r="A40" s="33"/>
      <c r="B40" s="291" t="s">
        <v>67</v>
      </c>
      <c r="C40" s="325"/>
      <c r="D40" s="325"/>
      <c r="E40" s="326"/>
      <c r="F40" s="183" t="s">
        <v>31</v>
      </c>
      <c r="G40" s="191" t="s">
        <v>50</v>
      </c>
      <c r="H40" s="192"/>
      <c r="I40" s="192"/>
      <c r="J40" s="192"/>
      <c r="K40" s="193"/>
      <c r="L40" s="159"/>
      <c r="M40" s="183" t="s">
        <v>53</v>
      </c>
      <c r="N40" s="191" t="s">
        <v>50</v>
      </c>
      <c r="O40" s="193"/>
      <c r="P40" s="162"/>
      <c r="Q40" s="299" t="s">
        <v>9</v>
      </c>
      <c r="R40" s="300"/>
      <c r="S40" s="300"/>
      <c r="T40" s="301"/>
      <c r="U40" s="149"/>
      <c r="V40" s="127"/>
      <c r="W40" s="133"/>
      <c r="X40" s="101"/>
    </row>
    <row r="41" spans="1:24" ht="15.75" customHeight="1" thickBot="1">
      <c r="A41" s="33"/>
      <c r="B41" s="268" t="s">
        <v>54</v>
      </c>
      <c r="C41" s="269"/>
      <c r="D41" s="269"/>
      <c r="E41" s="270"/>
      <c r="F41" s="216"/>
      <c r="G41" s="194"/>
      <c r="H41" s="195"/>
      <c r="I41" s="195"/>
      <c r="J41" s="195"/>
      <c r="K41" s="196"/>
      <c r="L41" s="159"/>
      <c r="M41" s="184"/>
      <c r="N41" s="194"/>
      <c r="O41" s="196"/>
      <c r="P41" s="162"/>
      <c r="Q41" s="302"/>
      <c r="R41" s="303"/>
      <c r="S41" s="303"/>
      <c r="T41" s="251"/>
      <c r="U41" s="149"/>
      <c r="V41" s="127"/>
      <c r="W41" s="133"/>
      <c r="X41" s="101"/>
    </row>
    <row r="42" spans="1:24" ht="15" customHeight="1" thickBot="1">
      <c r="A42" s="33"/>
      <c r="B42" s="200" t="s">
        <v>49</v>
      </c>
      <c r="C42" s="200"/>
      <c r="D42" s="200"/>
      <c r="E42" s="201"/>
      <c r="F42" s="164" t="s">
        <v>11</v>
      </c>
      <c r="G42" s="197"/>
      <c r="H42" s="198"/>
      <c r="I42" s="198"/>
      <c r="J42" s="198"/>
      <c r="K42" s="199"/>
      <c r="L42" s="159"/>
      <c r="M42" s="164" t="s">
        <v>12</v>
      </c>
      <c r="N42" s="197"/>
      <c r="O42" s="199"/>
      <c r="P42" s="162"/>
      <c r="Q42" s="304"/>
      <c r="R42" s="305"/>
      <c r="S42" s="305"/>
      <c r="T42" s="306"/>
      <c r="U42" s="149"/>
      <c r="V42" s="127"/>
      <c r="W42" s="133"/>
      <c r="X42" s="101"/>
    </row>
    <row r="43" spans="1:24" ht="13.5" customHeight="1" thickBot="1">
      <c r="A43" s="33"/>
      <c r="B43" s="179" t="s">
        <v>55</v>
      </c>
      <c r="C43" s="180"/>
      <c r="D43" s="180"/>
      <c r="E43" s="181"/>
      <c r="F43" s="96">
        <v>50</v>
      </c>
      <c r="G43" s="42" t="s">
        <v>10</v>
      </c>
      <c r="H43" s="177">
        <f>IF(AND(L14="X",G21="X"),"ERROR",IF($G$21="x",(IF($G$14="X",F17,0)),0))</f>
        <v>0</v>
      </c>
      <c r="I43" s="177"/>
      <c r="J43" s="177"/>
      <c r="K43" s="178"/>
      <c r="L43" s="160"/>
      <c r="M43" s="95">
        <v>15</v>
      </c>
      <c r="N43" s="110" t="s">
        <v>19</v>
      </c>
      <c r="O43" s="111">
        <f>IF($G$21="x",(IF($F$14="X",F17,0)),0)</f>
        <v>0</v>
      </c>
      <c r="P43" s="29" t="s">
        <v>7</v>
      </c>
      <c r="Q43" s="276">
        <f>+F43*H43+M43*O43</f>
        <v>0</v>
      </c>
      <c r="R43" s="277"/>
      <c r="S43" s="277"/>
      <c r="T43" s="278"/>
      <c r="U43" s="143"/>
      <c r="V43" s="150"/>
      <c r="W43" s="133"/>
      <c r="X43" s="101"/>
    </row>
    <row r="44" spans="1:24" ht="13.5" customHeight="1" thickBot="1">
      <c r="A44" s="33"/>
      <c r="B44" s="179" t="s">
        <v>56</v>
      </c>
      <c r="C44" s="180"/>
      <c r="D44" s="180"/>
      <c r="E44" s="181"/>
      <c r="F44" s="97">
        <v>36</v>
      </c>
      <c r="G44" s="42" t="s">
        <v>10</v>
      </c>
      <c r="H44" s="177">
        <f>IF(AND(L14="X",G21="X"),"ERROR",IF($G$21="x",(IF($G$14="X",G17,0)),0))</f>
        <v>0</v>
      </c>
      <c r="I44" s="177"/>
      <c r="J44" s="177"/>
      <c r="K44" s="178"/>
      <c r="L44" s="160"/>
      <c r="M44" s="95">
        <v>10</v>
      </c>
      <c r="N44" s="110" t="s">
        <v>19</v>
      </c>
      <c r="O44" s="111">
        <f>IF(G21="x",(IF($F$14="X",$G$17,0)),0)</f>
        <v>0</v>
      </c>
      <c r="P44" s="29" t="s">
        <v>7</v>
      </c>
      <c r="Q44" s="276">
        <f>+F44*H44+M44*O44</f>
        <v>0</v>
      </c>
      <c r="R44" s="277"/>
      <c r="S44" s="277"/>
      <c r="T44" s="278"/>
      <c r="U44" s="143"/>
      <c r="V44" s="150"/>
      <c r="W44" s="133"/>
      <c r="X44" s="101"/>
    </row>
    <row r="45" spans="1:24" ht="13.5" customHeight="1" thickBot="1">
      <c r="A45" s="33"/>
      <c r="B45" s="179" t="s">
        <v>57</v>
      </c>
      <c r="C45" s="180"/>
      <c r="D45" s="180"/>
      <c r="E45" s="181"/>
      <c r="F45" s="1">
        <v>0</v>
      </c>
      <c r="G45" s="42" t="s">
        <v>10</v>
      </c>
      <c r="H45" s="177">
        <f>IF(AND(L14="X",G21="X"),"ERROR",IF($G$21="x",(IF($G$14="X",L17,0)),0))</f>
        <v>0</v>
      </c>
      <c r="I45" s="177"/>
      <c r="J45" s="177"/>
      <c r="K45" s="178"/>
      <c r="L45" s="160"/>
      <c r="M45" s="95">
        <v>0</v>
      </c>
      <c r="N45" s="110" t="s">
        <v>19</v>
      </c>
      <c r="O45" s="112">
        <f>IF(G21="x",(IF($F$14="X",L17,0)),0)</f>
        <v>0</v>
      </c>
      <c r="P45" s="29" t="s">
        <v>7</v>
      </c>
      <c r="Q45" s="276">
        <f>+F45*H45+M45*O45</f>
        <v>0</v>
      </c>
      <c r="R45" s="277"/>
      <c r="S45" s="277"/>
      <c r="T45" s="278"/>
      <c r="U45" s="143"/>
      <c r="V45" s="150"/>
      <c r="W45" s="133"/>
      <c r="X45" s="101"/>
    </row>
    <row r="46" spans="1:24" s="6" customFormat="1" ht="4.5" customHeight="1" thickBot="1">
      <c r="A46" s="33"/>
      <c r="B46" s="18"/>
      <c r="C46" s="18"/>
      <c r="E46" s="337"/>
      <c r="F46" s="337"/>
      <c r="G46" s="337"/>
      <c r="H46" s="337"/>
      <c r="I46" s="337"/>
      <c r="J46" s="337"/>
      <c r="K46" s="337"/>
      <c r="L46" s="337"/>
      <c r="M46" s="337"/>
      <c r="N46" s="161"/>
      <c r="O46" s="161"/>
      <c r="P46" s="30"/>
      <c r="Q46" s="24"/>
      <c r="R46" s="24"/>
      <c r="S46" s="24"/>
      <c r="T46" s="25"/>
      <c r="U46" s="151"/>
      <c r="V46" s="127"/>
      <c r="W46" s="133"/>
      <c r="X46" s="103"/>
    </row>
    <row r="47" spans="1:24" ht="13.5" customHeight="1" thickBot="1">
      <c r="A47" s="33"/>
      <c r="B47" s="179" t="s">
        <v>51</v>
      </c>
      <c r="C47" s="180"/>
      <c r="D47" s="180"/>
      <c r="E47" s="181"/>
      <c r="F47" s="1">
        <v>20</v>
      </c>
      <c r="G47" s="42" t="s">
        <v>10</v>
      </c>
      <c r="H47" s="338">
        <v>1</v>
      </c>
      <c r="I47" s="338"/>
      <c r="J47" s="338"/>
      <c r="K47" s="339"/>
      <c r="L47" s="109"/>
      <c r="M47" s="1">
        <v>20</v>
      </c>
      <c r="N47" s="113" t="s">
        <v>19</v>
      </c>
      <c r="O47" s="112">
        <v>1</v>
      </c>
      <c r="P47" s="29" t="s">
        <v>7</v>
      </c>
      <c r="Q47" s="276">
        <f>IF(AND(G21="x",F14="x"),M47*O47,0)</f>
        <v>0</v>
      </c>
      <c r="R47" s="277"/>
      <c r="S47" s="277"/>
      <c r="T47" s="278"/>
      <c r="U47" s="143"/>
      <c r="V47" s="150"/>
      <c r="W47" s="133"/>
      <c r="X47" s="101"/>
    </row>
    <row r="48" spans="1:24" s="101" customFormat="1" ht="14.25" thickBot="1">
      <c r="A48" s="127"/>
      <c r="B48" s="103"/>
      <c r="C48" s="103"/>
      <c r="D48" s="103"/>
      <c r="E48" s="128"/>
      <c r="F48" s="128"/>
      <c r="G48" s="128"/>
      <c r="H48" s="128"/>
      <c r="I48" s="336"/>
      <c r="J48" s="336"/>
      <c r="K48" s="336"/>
      <c r="L48" s="336"/>
      <c r="M48" s="129"/>
      <c r="N48" s="130"/>
      <c r="O48" s="330" t="s">
        <v>9</v>
      </c>
      <c r="P48" s="330"/>
      <c r="Q48" s="331">
        <f>SUM(Q43:Q45,Q47)</f>
        <v>0</v>
      </c>
      <c r="R48" s="332"/>
      <c r="S48" s="332"/>
      <c r="T48" s="333"/>
      <c r="U48" s="131"/>
      <c r="V48" s="132"/>
      <c r="W48" s="133"/>
    </row>
    <row r="49" spans="1:24" s="101" customFormat="1" ht="6" customHeight="1" thickBot="1">
      <c r="A49" s="127"/>
      <c r="B49" s="103"/>
      <c r="C49" s="103"/>
      <c r="D49" s="103"/>
      <c r="E49" s="128"/>
      <c r="F49" s="128"/>
      <c r="G49" s="128"/>
      <c r="H49" s="128"/>
      <c r="I49" s="130"/>
      <c r="J49" s="130"/>
      <c r="K49" s="130"/>
      <c r="L49" s="130"/>
      <c r="M49" s="129"/>
      <c r="N49" s="130"/>
      <c r="O49" s="130"/>
      <c r="P49" s="130"/>
      <c r="Q49" s="134"/>
      <c r="R49" s="134"/>
      <c r="S49" s="134"/>
      <c r="T49" s="134"/>
      <c r="U49" s="131"/>
      <c r="V49" s="132"/>
      <c r="W49" s="133"/>
    </row>
    <row r="50" spans="1:24" ht="15.75" customHeight="1" thickBot="1">
      <c r="A50" s="33"/>
      <c r="B50" s="320" t="s">
        <v>52</v>
      </c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34"/>
      <c r="O50" s="335"/>
      <c r="P50" s="26" t="s">
        <v>7</v>
      </c>
      <c r="Q50" s="276">
        <f>IF(Q48&gt;0,IF(N50="x",-10,""),0)</f>
        <v>0</v>
      </c>
      <c r="R50" s="277"/>
      <c r="S50" s="277"/>
      <c r="T50" s="278"/>
      <c r="U50" s="152"/>
      <c r="V50" s="150"/>
      <c r="W50" s="133"/>
      <c r="X50" s="101"/>
    </row>
    <row r="51" spans="1:24" s="101" customFormat="1" ht="14.25" customHeight="1" thickBot="1">
      <c r="A51" s="127"/>
      <c r="B51" s="103"/>
      <c r="C51" s="103"/>
      <c r="D51" s="103"/>
      <c r="E51" s="103"/>
      <c r="F51" s="103"/>
      <c r="G51" s="103"/>
      <c r="H51" s="103"/>
      <c r="I51" s="336"/>
      <c r="J51" s="336"/>
      <c r="K51" s="336"/>
      <c r="L51" s="336"/>
      <c r="M51" s="129"/>
      <c r="N51" s="130"/>
      <c r="O51" s="336" t="s">
        <v>9</v>
      </c>
      <c r="P51" s="336"/>
      <c r="Q51" s="331">
        <f>IF(N50=0,0,Q48+Q50)</f>
        <v>0</v>
      </c>
      <c r="R51" s="332"/>
      <c r="S51" s="332"/>
      <c r="T51" s="333"/>
      <c r="U51" s="131"/>
      <c r="V51" s="132"/>
      <c r="W51" s="133"/>
    </row>
    <row r="52" spans="1:24" s="101" customFormat="1" ht="3.75" customHeight="1" thickBot="1">
      <c r="A52" s="135"/>
      <c r="B52" s="136"/>
      <c r="C52" s="136"/>
      <c r="D52" s="136"/>
      <c r="E52" s="136"/>
      <c r="F52" s="136"/>
      <c r="G52" s="136"/>
      <c r="H52" s="136"/>
      <c r="I52" s="136"/>
      <c r="J52" s="136"/>
      <c r="K52" s="137"/>
      <c r="L52" s="137"/>
      <c r="M52" s="138"/>
      <c r="N52" s="137"/>
      <c r="O52" s="137"/>
      <c r="P52" s="136"/>
      <c r="Q52" s="136"/>
      <c r="R52" s="136"/>
      <c r="S52" s="136"/>
      <c r="T52" s="137"/>
      <c r="U52" s="139"/>
      <c r="V52" s="140"/>
      <c r="W52" s="133"/>
    </row>
    <row r="53" spans="1:24" s="55" customFormat="1" ht="14.25" customHeight="1" thickBot="1">
      <c r="E53" s="18"/>
      <c r="F53" s="18"/>
      <c r="G53" s="18"/>
      <c r="H53" s="18"/>
      <c r="I53" s="18"/>
      <c r="J53" s="18"/>
      <c r="K53" s="10"/>
      <c r="L53" s="10"/>
      <c r="M53" s="84"/>
      <c r="N53" s="10"/>
      <c r="O53" s="10"/>
      <c r="P53" s="18"/>
      <c r="Q53" s="18"/>
      <c r="R53" s="18"/>
      <c r="S53" s="18"/>
      <c r="T53" s="10"/>
      <c r="U53" s="10"/>
      <c r="V53" s="84"/>
      <c r="W53" s="85"/>
    </row>
    <row r="54" spans="1:24" ht="6.75" customHeight="1" thickBot="1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2"/>
      <c r="M54" s="11"/>
      <c r="N54" s="11"/>
      <c r="O54" s="11"/>
      <c r="P54" s="13"/>
      <c r="Q54" s="13"/>
      <c r="R54" s="13"/>
      <c r="S54" s="13"/>
      <c r="T54" s="14"/>
      <c r="U54" s="23"/>
      <c r="V54" s="48"/>
      <c r="W54" s="40"/>
    </row>
    <row r="55" spans="1:24" ht="12.75" customHeight="1">
      <c r="A55" s="33"/>
      <c r="B55" s="187" t="s">
        <v>70</v>
      </c>
      <c r="C55" s="188"/>
      <c r="D55" s="188"/>
      <c r="E55" s="189"/>
      <c r="F55" s="183" t="s">
        <v>59</v>
      </c>
      <c r="G55" s="202" t="s">
        <v>50</v>
      </c>
      <c r="H55" s="203"/>
      <c r="I55" s="203"/>
      <c r="J55" s="203"/>
      <c r="K55" s="204"/>
      <c r="L55" s="53"/>
      <c r="M55" s="174" t="s">
        <v>9</v>
      </c>
      <c r="N55" s="55"/>
      <c r="O55" s="183" t="s">
        <v>53</v>
      </c>
      <c r="P55" s="191" t="s">
        <v>50</v>
      </c>
      <c r="Q55" s="192"/>
      <c r="R55" s="192"/>
      <c r="S55" s="192"/>
      <c r="T55" s="193"/>
      <c r="U55" s="57"/>
      <c r="V55" s="174" t="s">
        <v>9</v>
      </c>
      <c r="W55" s="41"/>
    </row>
    <row r="56" spans="1:24" ht="14.25" customHeight="1" thickBot="1">
      <c r="A56" s="33"/>
      <c r="B56" s="213" t="s">
        <v>58</v>
      </c>
      <c r="C56" s="214"/>
      <c r="D56" s="214"/>
      <c r="E56" s="215"/>
      <c r="F56" s="216"/>
      <c r="G56" s="205"/>
      <c r="H56" s="206"/>
      <c r="I56" s="206"/>
      <c r="J56" s="206"/>
      <c r="K56" s="207"/>
      <c r="L56" s="53"/>
      <c r="M56" s="175"/>
      <c r="N56" s="56"/>
      <c r="O56" s="184"/>
      <c r="P56" s="194"/>
      <c r="Q56" s="195"/>
      <c r="R56" s="195"/>
      <c r="S56" s="195"/>
      <c r="T56" s="196"/>
      <c r="U56" s="57"/>
      <c r="V56" s="175"/>
      <c r="W56" s="41"/>
    </row>
    <row r="57" spans="1:24" ht="14.25" customHeight="1" thickBot="1">
      <c r="A57" s="33"/>
      <c r="B57" s="200" t="s">
        <v>49</v>
      </c>
      <c r="C57" s="200"/>
      <c r="D57" s="200"/>
      <c r="E57" s="201"/>
      <c r="F57" s="164" t="s">
        <v>3</v>
      </c>
      <c r="G57" s="208"/>
      <c r="H57" s="209"/>
      <c r="I57" s="209"/>
      <c r="J57" s="209"/>
      <c r="K57" s="210"/>
      <c r="L57" s="54"/>
      <c r="M57" s="176"/>
      <c r="N57" s="56"/>
      <c r="O57" s="164" t="s">
        <v>4</v>
      </c>
      <c r="P57" s="197"/>
      <c r="Q57" s="198"/>
      <c r="R57" s="198"/>
      <c r="S57" s="198"/>
      <c r="T57" s="199"/>
      <c r="U57" s="57"/>
      <c r="V57" s="176"/>
      <c r="W57" s="41"/>
    </row>
    <row r="58" spans="1:24" ht="15.75" customHeight="1" thickBot="1">
      <c r="A58" s="33"/>
      <c r="B58" s="179" t="s">
        <v>51</v>
      </c>
      <c r="C58" s="180"/>
      <c r="D58" s="180"/>
      <c r="E58" s="181"/>
      <c r="F58" s="86">
        <v>30</v>
      </c>
      <c r="G58" s="42" t="s">
        <v>10</v>
      </c>
      <c r="H58" s="177">
        <v>1</v>
      </c>
      <c r="I58" s="177"/>
      <c r="J58" s="177"/>
      <c r="K58" s="178"/>
      <c r="L58" s="29" t="s">
        <v>7</v>
      </c>
      <c r="M58" s="28">
        <f>IF(OR(AND(L21="x",G14="x"),AND(L14="X",L21="X")),F58*H58,0)</f>
        <v>0</v>
      </c>
      <c r="N58" s="30"/>
      <c r="O58" s="3">
        <v>20</v>
      </c>
      <c r="P58" s="51" t="s">
        <v>10</v>
      </c>
      <c r="Q58" s="177">
        <v>1</v>
      </c>
      <c r="R58" s="177"/>
      <c r="S58" s="177"/>
      <c r="T58" s="178"/>
      <c r="U58" s="19" t="s">
        <v>7</v>
      </c>
      <c r="V58" s="28">
        <f>IF(AND(L21="x",F14="x"),O58*Q58,0)</f>
        <v>0</v>
      </c>
      <c r="W58" s="41"/>
    </row>
    <row r="59" spans="1:24" ht="5.25" customHeight="1" thickBot="1">
      <c r="A59" s="34"/>
      <c r="B59" s="211"/>
      <c r="C59" s="211"/>
      <c r="D59" s="211"/>
      <c r="E59" s="211"/>
      <c r="F59" s="15"/>
      <c r="G59" s="15"/>
      <c r="H59" s="15"/>
      <c r="I59" s="15"/>
      <c r="J59" s="15"/>
      <c r="K59" s="15"/>
      <c r="L59" s="16"/>
      <c r="M59" s="15"/>
      <c r="N59" s="15"/>
      <c r="O59" s="15"/>
      <c r="P59" s="21"/>
      <c r="Q59" s="21"/>
      <c r="R59" s="21"/>
      <c r="S59" s="21"/>
      <c r="T59" s="22"/>
      <c r="U59" s="49"/>
      <c r="V59" s="50"/>
      <c r="W59" s="58"/>
    </row>
    <row r="60" spans="1:24" s="55" customFormat="1" ht="1.5" customHeight="1">
      <c r="B60" s="75"/>
      <c r="C60" s="75"/>
      <c r="D60" s="75"/>
      <c r="E60" s="18"/>
      <c r="L60" s="66"/>
      <c r="P60" s="67"/>
      <c r="Q60" s="67"/>
      <c r="R60" s="67"/>
      <c r="S60" s="67"/>
      <c r="T60" s="68"/>
      <c r="U60" s="69"/>
      <c r="W60" s="70"/>
    </row>
    <row r="61" spans="1:24" ht="12.75" customHeight="1">
      <c r="A61" s="171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</row>
    <row r="62" spans="1:24" ht="12.75" customHeight="1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</row>
    <row r="63" spans="1:24" ht="12.75" customHeight="1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</row>
    <row r="64" spans="1:24" ht="25.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</row>
    <row r="65" spans="1:24" ht="66" customHeight="1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</row>
    <row r="66" spans="1:24" ht="69.75" customHeight="1">
      <c r="A66" s="212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90"/>
    </row>
    <row r="67" spans="1:24" s="4" customFormat="1" ht="70.5" customHeight="1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89"/>
    </row>
    <row r="68" spans="1:24" s="4" customFormat="1" ht="8.25" customHeight="1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89"/>
    </row>
    <row r="69" spans="1:24" ht="18" customHeight="1">
      <c r="A69" s="186" t="s">
        <v>62</v>
      </c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</row>
    <row r="70" spans="1:24" s="79" customFormat="1" ht="13.5" customHeight="1">
      <c r="A70" s="190" t="s">
        <v>61</v>
      </c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78"/>
      <c r="X70" s="78"/>
    </row>
    <row r="71" spans="1:24" s="79" customFormat="1" ht="11.2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7"/>
      <c r="X71" s="78"/>
    </row>
    <row r="72" spans="1:24" s="79" customFormat="1" ht="12" customHeight="1" thickBo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7"/>
      <c r="X72" s="78"/>
    </row>
    <row r="73" spans="1:24" ht="12.75" customHeight="1">
      <c r="A73" s="165" t="s">
        <v>63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7"/>
    </row>
    <row r="74" spans="1:24">
      <c r="A74" s="168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70"/>
    </row>
    <row r="75" spans="1:24">
      <c r="A75" s="168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70"/>
    </row>
    <row r="76" spans="1:24">
      <c r="A76" s="168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70"/>
    </row>
    <row r="77" spans="1:24">
      <c r="A77" s="168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70"/>
    </row>
    <row r="78" spans="1:24">
      <c r="A78" s="168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70"/>
    </row>
    <row r="79" spans="1:24">
      <c r="A79" s="168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70"/>
    </row>
    <row r="80" spans="1:24">
      <c r="A80" s="168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70"/>
    </row>
    <row r="81" spans="1:23">
      <c r="A81" s="168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70"/>
    </row>
    <row r="82" spans="1:23">
      <c r="A82" s="168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70"/>
    </row>
    <row r="83" spans="1:23">
      <c r="A83" s="168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70"/>
    </row>
    <row r="84" spans="1:23">
      <c r="A84" s="168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70"/>
    </row>
    <row r="85" spans="1:23">
      <c r="A85" s="168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70"/>
    </row>
    <row r="86" spans="1:23">
      <c r="A86" s="168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70"/>
    </row>
    <row r="87" spans="1:23">
      <c r="A87" s="168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70"/>
    </row>
    <row r="88" spans="1:23">
      <c r="A88" s="168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70"/>
    </row>
    <row r="89" spans="1:23">
      <c r="A89" s="168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70"/>
    </row>
    <row r="90" spans="1:23">
      <c r="A90" s="168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70"/>
    </row>
    <row r="91" spans="1:23">
      <c r="A91" s="168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70"/>
    </row>
    <row r="92" spans="1:23">
      <c r="A92" s="168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70"/>
    </row>
    <row r="93" spans="1:23">
      <c r="A93" s="168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70"/>
    </row>
    <row r="94" spans="1:23">
      <c r="A94" s="168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70"/>
    </row>
    <row r="95" spans="1:23">
      <c r="A95" s="168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70"/>
    </row>
    <row r="96" spans="1:23">
      <c r="A96" s="168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70"/>
    </row>
    <row r="97" spans="1:29">
      <c r="A97" s="168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70"/>
    </row>
    <row r="98" spans="1:29">
      <c r="A98" s="168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70"/>
    </row>
    <row r="99" spans="1:29" ht="12.75" customHeight="1" thickBot="1">
      <c r="A99" s="60" t="s">
        <v>60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2"/>
    </row>
    <row r="100" spans="1:29" s="55" customForma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66"/>
      <c r="M100" s="76"/>
      <c r="N100" s="76"/>
      <c r="O100" s="76"/>
      <c r="P100" s="67"/>
      <c r="Q100" s="67"/>
      <c r="R100" s="67"/>
      <c r="S100" s="67"/>
      <c r="T100" s="68"/>
      <c r="U100" s="77"/>
      <c r="V100" s="76"/>
      <c r="W100" s="76"/>
      <c r="Y100"/>
      <c r="Z100"/>
      <c r="AA100"/>
      <c r="AB100"/>
      <c r="AC100"/>
    </row>
    <row r="101" spans="1:29" s="55" customForma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66"/>
      <c r="M101" s="76"/>
      <c r="N101" s="76"/>
      <c r="O101" s="76"/>
      <c r="P101" s="67"/>
      <c r="Q101" s="67"/>
      <c r="R101" s="67"/>
      <c r="S101" s="67"/>
      <c r="T101" s="68"/>
      <c r="U101" s="77"/>
      <c r="V101" s="76"/>
      <c r="W101" s="76"/>
      <c r="Y101"/>
      <c r="Z101"/>
      <c r="AA101"/>
      <c r="AB101"/>
      <c r="AC101"/>
    </row>
    <row r="102" spans="1:29" s="55" customForma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66"/>
      <c r="M102" s="76"/>
      <c r="N102" s="76"/>
      <c r="O102" s="76"/>
      <c r="P102" s="67"/>
      <c r="Q102" s="67"/>
      <c r="R102" s="67"/>
      <c r="S102" s="67"/>
      <c r="T102" s="68"/>
      <c r="U102" s="77"/>
      <c r="V102" s="76"/>
      <c r="W102" s="76"/>
      <c r="Y102"/>
      <c r="Z102"/>
      <c r="AA102"/>
      <c r="AB102"/>
      <c r="AC102"/>
    </row>
    <row r="103" spans="1:29" s="55" customForma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66"/>
      <c r="M103" s="76"/>
      <c r="N103" s="76"/>
      <c r="O103" s="76"/>
      <c r="P103" s="67"/>
      <c r="Q103" s="67"/>
      <c r="R103" s="67"/>
      <c r="S103" s="67"/>
      <c r="T103" s="68"/>
      <c r="U103" s="77"/>
      <c r="V103" s="76"/>
      <c r="W103" s="76"/>
      <c r="Y103"/>
      <c r="Z103"/>
      <c r="AA103"/>
      <c r="AB103"/>
      <c r="AC103"/>
    </row>
    <row r="104" spans="1:29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66"/>
      <c r="M104" s="76"/>
      <c r="N104" s="76"/>
      <c r="O104" s="76"/>
      <c r="P104" s="67"/>
      <c r="Q104" s="67"/>
      <c r="R104" s="67"/>
      <c r="S104" s="67"/>
      <c r="T104" s="68"/>
      <c r="U104" s="77"/>
      <c r="V104" s="76"/>
      <c r="W104" s="76"/>
    </row>
    <row r="105" spans="1:29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66"/>
      <c r="M105" s="76"/>
      <c r="N105" s="76"/>
      <c r="O105" s="76"/>
      <c r="P105" s="67"/>
      <c r="Q105" s="67"/>
      <c r="R105" s="67"/>
      <c r="S105" s="67"/>
      <c r="T105" s="68"/>
      <c r="U105" s="77"/>
      <c r="V105" s="76"/>
      <c r="W105" s="76"/>
    </row>
    <row r="106" spans="1:29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66"/>
      <c r="M106" s="76"/>
      <c r="N106" s="76"/>
      <c r="O106" s="76"/>
      <c r="P106" s="67"/>
      <c r="Q106" s="67"/>
      <c r="R106" s="67"/>
      <c r="S106" s="67"/>
      <c r="T106" s="68"/>
      <c r="U106" s="77"/>
      <c r="V106" s="76"/>
      <c r="W106" s="76"/>
    </row>
    <row r="107" spans="1:29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66"/>
      <c r="M107" s="76"/>
      <c r="N107" s="76"/>
      <c r="O107" s="76"/>
      <c r="P107" s="67"/>
      <c r="Q107" s="67"/>
      <c r="R107" s="67"/>
      <c r="S107" s="67"/>
      <c r="T107" s="68"/>
      <c r="U107" s="77"/>
      <c r="V107" s="76"/>
      <c r="W107" s="76"/>
    </row>
    <row r="108" spans="1:29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66"/>
      <c r="M108" s="76"/>
      <c r="N108" s="76"/>
      <c r="O108" s="76"/>
      <c r="P108" s="67"/>
      <c r="Q108" s="67"/>
      <c r="R108" s="67"/>
      <c r="S108" s="67"/>
      <c r="T108" s="68"/>
      <c r="U108" s="77"/>
      <c r="V108" s="76"/>
      <c r="W108" s="76"/>
    </row>
    <row r="109" spans="1:29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66"/>
      <c r="M109" s="76"/>
      <c r="N109" s="76"/>
      <c r="O109" s="76"/>
      <c r="P109" s="67"/>
      <c r="Q109" s="67"/>
      <c r="R109" s="67"/>
      <c r="S109" s="67"/>
      <c r="T109" s="68"/>
      <c r="U109" s="77"/>
      <c r="V109" s="76"/>
      <c r="W109" s="76"/>
    </row>
    <row r="110" spans="1:29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66"/>
      <c r="M110" s="76"/>
      <c r="N110" s="76"/>
      <c r="O110" s="76"/>
      <c r="P110" s="67"/>
      <c r="Q110" s="67"/>
      <c r="R110" s="67"/>
      <c r="S110" s="67"/>
      <c r="T110" s="68"/>
      <c r="U110" s="77"/>
      <c r="V110" s="76"/>
      <c r="W110" s="76"/>
    </row>
    <row r="111" spans="1:29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66"/>
      <c r="M111" s="76"/>
      <c r="N111" s="76"/>
      <c r="O111" s="76"/>
      <c r="P111" s="67"/>
      <c r="Q111" s="67"/>
      <c r="R111" s="67"/>
      <c r="S111" s="67"/>
      <c r="T111" s="68"/>
      <c r="U111" s="77"/>
      <c r="V111" s="76"/>
      <c r="W111" s="76"/>
    </row>
    <row r="112" spans="1:29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66"/>
      <c r="M112" s="76"/>
      <c r="N112" s="76"/>
      <c r="O112" s="76"/>
      <c r="P112" s="67"/>
      <c r="Q112" s="67"/>
      <c r="R112" s="67"/>
      <c r="S112" s="67"/>
      <c r="T112" s="68"/>
      <c r="U112" s="77"/>
      <c r="V112" s="76"/>
      <c r="W112" s="76"/>
    </row>
    <row r="113" spans="1:23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66"/>
      <c r="M113" s="76"/>
      <c r="N113" s="76"/>
      <c r="O113" s="76"/>
      <c r="P113" s="67"/>
      <c r="Q113" s="67"/>
      <c r="R113" s="67"/>
      <c r="S113" s="67"/>
      <c r="T113" s="68"/>
      <c r="U113" s="77"/>
      <c r="V113" s="76"/>
      <c r="W113" s="76"/>
    </row>
    <row r="114" spans="1:23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66"/>
      <c r="M114" s="76"/>
      <c r="N114" s="76"/>
      <c r="O114" s="76"/>
      <c r="P114" s="67"/>
      <c r="Q114" s="67"/>
      <c r="R114" s="67"/>
      <c r="S114" s="67"/>
      <c r="T114" s="68"/>
      <c r="U114" s="77"/>
      <c r="V114" s="76"/>
      <c r="W114" s="76"/>
    </row>
    <row r="115" spans="1:23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66"/>
      <c r="M115" s="76"/>
      <c r="N115" s="76"/>
      <c r="O115" s="76"/>
      <c r="P115" s="67"/>
      <c r="Q115" s="67"/>
      <c r="R115" s="67"/>
      <c r="S115" s="67"/>
      <c r="T115" s="68"/>
      <c r="U115" s="77"/>
      <c r="V115" s="76"/>
      <c r="W115" s="76"/>
    </row>
    <row r="116" spans="1:23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66"/>
      <c r="M116" s="76"/>
      <c r="N116" s="76"/>
      <c r="O116" s="76"/>
      <c r="P116" s="67"/>
      <c r="Q116" s="67"/>
      <c r="R116" s="67"/>
      <c r="S116" s="67"/>
      <c r="T116" s="68"/>
      <c r="U116" s="77"/>
      <c r="V116" s="76"/>
      <c r="W116" s="76"/>
    </row>
    <row r="117" spans="1:23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66"/>
      <c r="M117" s="76"/>
      <c r="N117" s="76"/>
      <c r="O117" s="76"/>
      <c r="P117" s="67"/>
      <c r="Q117" s="67"/>
      <c r="R117" s="67"/>
      <c r="S117" s="67"/>
      <c r="T117" s="68"/>
      <c r="U117" s="77"/>
      <c r="V117" s="76"/>
      <c r="W117" s="76"/>
    </row>
    <row r="118" spans="1:23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66"/>
      <c r="M118" s="76"/>
      <c r="N118" s="76"/>
      <c r="O118" s="76"/>
      <c r="P118" s="67"/>
      <c r="Q118" s="67"/>
      <c r="R118" s="67"/>
      <c r="S118" s="67"/>
      <c r="T118" s="68"/>
      <c r="U118" s="77"/>
      <c r="V118" s="76"/>
      <c r="W118" s="76"/>
    </row>
    <row r="119" spans="1:23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66"/>
      <c r="M119" s="76"/>
      <c r="N119" s="76"/>
      <c r="O119" s="76"/>
      <c r="P119" s="67"/>
      <c r="Q119" s="67"/>
      <c r="R119" s="67"/>
      <c r="S119" s="67"/>
      <c r="T119" s="68"/>
      <c r="U119" s="77"/>
      <c r="V119" s="76"/>
      <c r="W119" s="76"/>
    </row>
    <row r="120" spans="1:23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66"/>
      <c r="M120" s="76"/>
      <c r="N120" s="76"/>
      <c r="O120" s="76"/>
      <c r="P120" s="67"/>
      <c r="Q120" s="67"/>
      <c r="R120" s="67"/>
      <c r="S120" s="67"/>
      <c r="T120" s="68"/>
      <c r="U120" s="77"/>
      <c r="V120" s="76"/>
      <c r="W120" s="76"/>
    </row>
    <row r="121" spans="1:23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66"/>
      <c r="M121" s="76"/>
      <c r="N121" s="76"/>
      <c r="O121" s="76"/>
      <c r="P121" s="67"/>
      <c r="Q121" s="67"/>
      <c r="R121" s="67"/>
      <c r="S121" s="67"/>
      <c r="T121" s="68"/>
      <c r="U121" s="77"/>
      <c r="V121" s="76"/>
      <c r="W121" s="76"/>
    </row>
    <row r="122" spans="1:23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66"/>
      <c r="M122" s="76"/>
      <c r="N122" s="76"/>
      <c r="O122" s="76"/>
      <c r="P122" s="67"/>
      <c r="Q122" s="67"/>
      <c r="R122" s="67"/>
      <c r="S122" s="67"/>
      <c r="T122" s="68"/>
      <c r="U122" s="77"/>
      <c r="V122" s="76"/>
      <c r="W122" s="76"/>
    </row>
    <row r="123" spans="1:23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66"/>
      <c r="M123" s="76"/>
      <c r="N123" s="76"/>
      <c r="O123" s="76"/>
      <c r="P123" s="67"/>
      <c r="Q123" s="67"/>
      <c r="R123" s="67"/>
      <c r="S123" s="67"/>
      <c r="T123" s="68"/>
      <c r="U123" s="77"/>
      <c r="V123" s="76"/>
      <c r="W123" s="76"/>
    </row>
    <row r="124" spans="1:23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66"/>
      <c r="M124" s="76"/>
      <c r="N124" s="76"/>
      <c r="O124" s="76"/>
      <c r="P124" s="67"/>
      <c r="Q124" s="67"/>
      <c r="R124" s="67"/>
      <c r="S124" s="67"/>
      <c r="T124" s="68"/>
      <c r="U124" s="77"/>
      <c r="V124" s="76"/>
      <c r="W124" s="76"/>
    </row>
    <row r="125" spans="1:23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66"/>
      <c r="M125" s="76"/>
      <c r="N125" s="76"/>
      <c r="O125" s="76"/>
      <c r="P125" s="67"/>
      <c r="Q125" s="67"/>
      <c r="R125" s="67"/>
      <c r="S125" s="67"/>
      <c r="T125" s="68"/>
      <c r="U125" s="77"/>
      <c r="V125" s="76"/>
      <c r="W125" s="76"/>
    </row>
    <row r="126" spans="1:23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66"/>
      <c r="M126" s="76"/>
      <c r="N126" s="76"/>
      <c r="O126" s="76"/>
      <c r="P126" s="67"/>
      <c r="Q126" s="67"/>
      <c r="R126" s="67"/>
      <c r="S126" s="67"/>
      <c r="T126" s="68"/>
      <c r="U126" s="77"/>
      <c r="V126" s="76"/>
      <c r="W126" s="76"/>
    </row>
    <row r="127" spans="1:23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66"/>
      <c r="M127" s="76"/>
      <c r="N127" s="76"/>
      <c r="O127" s="76"/>
      <c r="P127" s="67"/>
      <c r="Q127" s="67"/>
      <c r="R127" s="67"/>
      <c r="S127" s="67"/>
      <c r="T127" s="68"/>
      <c r="U127" s="77"/>
      <c r="V127" s="76"/>
      <c r="W127" s="76"/>
    </row>
    <row r="128" spans="1:23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66"/>
      <c r="M128" s="76"/>
      <c r="N128" s="76"/>
      <c r="O128" s="76"/>
      <c r="P128" s="67"/>
      <c r="Q128" s="67"/>
      <c r="R128" s="67"/>
      <c r="S128" s="67"/>
      <c r="T128" s="68"/>
      <c r="U128" s="77"/>
      <c r="V128" s="76"/>
      <c r="W128" s="76"/>
    </row>
    <row r="129" spans="1:23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66"/>
      <c r="M129" s="76"/>
      <c r="N129" s="76"/>
      <c r="O129" s="76"/>
      <c r="P129" s="67"/>
      <c r="Q129" s="67"/>
      <c r="R129" s="67"/>
      <c r="S129" s="67"/>
      <c r="T129" s="68"/>
      <c r="U129" s="77"/>
      <c r="V129" s="76"/>
      <c r="W129" s="76"/>
    </row>
    <row r="130" spans="1:23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66"/>
      <c r="M130" s="76"/>
      <c r="N130" s="76"/>
      <c r="O130" s="76"/>
      <c r="P130" s="67"/>
      <c r="Q130" s="67"/>
      <c r="R130" s="67"/>
      <c r="S130" s="67"/>
      <c r="T130" s="68"/>
      <c r="U130" s="77"/>
      <c r="V130" s="76"/>
      <c r="W130" s="76"/>
    </row>
    <row r="131" spans="1:23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66"/>
      <c r="M131" s="76"/>
      <c r="N131" s="76"/>
      <c r="O131" s="76"/>
      <c r="P131" s="67"/>
      <c r="Q131" s="67"/>
      <c r="R131" s="67"/>
      <c r="S131" s="67"/>
      <c r="T131" s="68"/>
      <c r="U131" s="77"/>
      <c r="V131" s="76"/>
      <c r="W131" s="76"/>
    </row>
    <row r="132" spans="1:23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66"/>
      <c r="M132" s="76"/>
      <c r="N132" s="76"/>
      <c r="O132" s="76"/>
      <c r="P132" s="67"/>
      <c r="Q132" s="67"/>
      <c r="R132" s="67"/>
      <c r="S132" s="67"/>
      <c r="T132" s="68"/>
      <c r="U132" s="77"/>
      <c r="V132" s="76"/>
      <c r="W132" s="76"/>
    </row>
    <row r="133" spans="1:23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66"/>
      <c r="M133" s="76"/>
      <c r="N133" s="76"/>
      <c r="O133" s="76"/>
      <c r="P133" s="67"/>
      <c r="Q133" s="67"/>
      <c r="R133" s="67"/>
      <c r="S133" s="67"/>
      <c r="T133" s="68"/>
      <c r="U133" s="77"/>
      <c r="V133" s="76"/>
      <c r="W133" s="76"/>
    </row>
    <row r="134" spans="1:23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66"/>
      <c r="M134" s="76"/>
      <c r="N134" s="76"/>
      <c r="O134" s="76"/>
      <c r="P134" s="67"/>
      <c r="Q134" s="67"/>
      <c r="R134" s="67"/>
      <c r="S134" s="67"/>
      <c r="T134" s="68"/>
      <c r="U134" s="77"/>
      <c r="V134" s="76"/>
      <c r="W134" s="76"/>
    </row>
    <row r="135" spans="1:23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66"/>
      <c r="M135" s="76"/>
      <c r="N135" s="76"/>
      <c r="O135" s="76"/>
      <c r="P135" s="67"/>
      <c r="Q135" s="67"/>
      <c r="R135" s="67"/>
      <c r="S135" s="67"/>
      <c r="T135" s="68"/>
      <c r="U135" s="77"/>
      <c r="V135" s="76"/>
      <c r="W135" s="76"/>
    </row>
    <row r="136" spans="1:23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66"/>
      <c r="M136" s="76"/>
      <c r="N136" s="76"/>
      <c r="O136" s="76"/>
      <c r="P136" s="67"/>
      <c r="Q136" s="67"/>
      <c r="R136" s="67"/>
      <c r="S136" s="67"/>
      <c r="T136" s="68"/>
      <c r="U136" s="77"/>
      <c r="V136" s="76"/>
      <c r="W136" s="76"/>
    </row>
    <row r="137" spans="1:23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66"/>
      <c r="M137" s="76"/>
      <c r="N137" s="76"/>
      <c r="O137" s="76"/>
      <c r="P137" s="67"/>
      <c r="Q137" s="67"/>
      <c r="R137" s="67"/>
      <c r="S137" s="67"/>
      <c r="T137" s="68"/>
      <c r="U137" s="77"/>
      <c r="V137" s="76"/>
      <c r="W137" s="76"/>
    </row>
    <row r="138" spans="1:23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66"/>
      <c r="M138" s="76"/>
      <c r="N138" s="76"/>
      <c r="O138" s="76"/>
      <c r="P138" s="67"/>
      <c r="Q138" s="67"/>
      <c r="R138" s="67"/>
      <c r="S138" s="67"/>
      <c r="T138" s="68"/>
      <c r="U138" s="77"/>
      <c r="V138" s="76"/>
      <c r="W138" s="76"/>
    </row>
    <row r="139" spans="1:23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66"/>
      <c r="M139" s="76"/>
      <c r="N139" s="76"/>
      <c r="O139" s="76"/>
      <c r="P139" s="67"/>
      <c r="Q139" s="67"/>
      <c r="R139" s="67"/>
      <c r="S139" s="67"/>
      <c r="T139" s="68"/>
      <c r="U139" s="77"/>
      <c r="V139" s="76"/>
      <c r="W139" s="76"/>
    </row>
    <row r="140" spans="1:23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66"/>
      <c r="M140" s="76"/>
      <c r="N140" s="76"/>
      <c r="O140" s="76"/>
      <c r="P140" s="67"/>
      <c r="Q140" s="67"/>
      <c r="R140" s="67"/>
      <c r="S140" s="67"/>
      <c r="T140" s="68"/>
      <c r="U140" s="77"/>
      <c r="V140" s="76"/>
      <c r="W140" s="76"/>
    </row>
    <row r="141" spans="1:23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66"/>
      <c r="M141" s="76"/>
      <c r="N141" s="76"/>
      <c r="O141" s="76"/>
      <c r="P141" s="67"/>
      <c r="Q141" s="67"/>
      <c r="R141" s="67"/>
      <c r="S141" s="67"/>
      <c r="T141" s="68"/>
      <c r="U141" s="77"/>
      <c r="V141" s="76"/>
      <c r="W141" s="76"/>
    </row>
    <row r="142" spans="1:23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66"/>
      <c r="M142" s="76"/>
      <c r="N142" s="76"/>
      <c r="O142" s="76"/>
      <c r="P142" s="67"/>
      <c r="Q142" s="67"/>
      <c r="R142" s="67"/>
      <c r="S142" s="67"/>
      <c r="T142" s="68"/>
      <c r="U142" s="77"/>
      <c r="V142" s="76"/>
      <c r="W142" s="76"/>
    </row>
    <row r="143" spans="1:23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66"/>
      <c r="M143" s="76"/>
      <c r="N143" s="76"/>
      <c r="O143" s="76"/>
      <c r="P143" s="67"/>
      <c r="Q143" s="67"/>
      <c r="R143" s="67"/>
      <c r="S143" s="67"/>
      <c r="T143" s="68"/>
      <c r="U143" s="77"/>
      <c r="V143" s="76"/>
      <c r="W143" s="76"/>
    </row>
    <row r="144" spans="1:23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66"/>
      <c r="M144" s="76"/>
      <c r="N144" s="76"/>
      <c r="O144" s="76"/>
      <c r="P144" s="67"/>
      <c r="Q144" s="67"/>
      <c r="R144" s="67"/>
      <c r="S144" s="67"/>
      <c r="T144" s="68"/>
      <c r="U144" s="77"/>
      <c r="V144" s="76"/>
      <c r="W144" s="76"/>
    </row>
    <row r="145" spans="1:23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66"/>
      <c r="M145" s="76"/>
      <c r="N145" s="76"/>
      <c r="O145" s="76"/>
      <c r="P145" s="67"/>
      <c r="Q145" s="67"/>
      <c r="R145" s="67"/>
      <c r="S145" s="67"/>
      <c r="T145" s="68"/>
      <c r="U145" s="77"/>
      <c r="V145" s="76"/>
      <c r="W145" s="76"/>
    </row>
    <row r="146" spans="1:23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66"/>
      <c r="M146" s="76"/>
      <c r="N146" s="76"/>
      <c r="O146" s="76"/>
      <c r="P146" s="67"/>
      <c r="Q146" s="67"/>
      <c r="R146" s="67"/>
      <c r="S146" s="67"/>
      <c r="T146" s="68"/>
      <c r="U146" s="77"/>
      <c r="V146" s="76"/>
      <c r="W146" s="76"/>
    </row>
    <row r="147" spans="1:2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66"/>
      <c r="M147" s="76"/>
      <c r="N147" s="76"/>
      <c r="O147" s="76"/>
      <c r="P147" s="67"/>
      <c r="Q147" s="67"/>
      <c r="R147" s="67"/>
      <c r="S147" s="67"/>
      <c r="T147" s="68"/>
      <c r="U147" s="77"/>
      <c r="V147" s="76"/>
      <c r="W147" s="76"/>
    </row>
    <row r="148" spans="1:2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66"/>
      <c r="M148" s="55"/>
      <c r="N148" s="55"/>
      <c r="O148" s="55"/>
      <c r="P148" s="67"/>
      <c r="Q148" s="67"/>
      <c r="R148" s="67"/>
      <c r="S148" s="67"/>
      <c r="T148" s="68"/>
      <c r="U148" s="69"/>
      <c r="V148" s="55"/>
      <c r="W148" s="55"/>
    </row>
    <row r="149" spans="1:2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66"/>
      <c r="M149" s="55"/>
      <c r="N149" s="55"/>
      <c r="O149" s="55"/>
      <c r="P149" s="67"/>
      <c r="Q149" s="67"/>
      <c r="R149" s="67"/>
      <c r="S149" s="67"/>
      <c r="T149" s="68"/>
      <c r="U149" s="69"/>
      <c r="V149" s="55"/>
      <c r="W149" s="55"/>
    </row>
    <row r="150" spans="1:2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66"/>
      <c r="M150" s="55"/>
      <c r="N150" s="55"/>
      <c r="O150" s="55"/>
      <c r="P150" s="67"/>
      <c r="Q150" s="67"/>
      <c r="R150" s="67"/>
      <c r="S150" s="67"/>
      <c r="T150" s="68"/>
      <c r="U150" s="69"/>
      <c r="V150" s="55"/>
      <c r="W150" s="55"/>
    </row>
    <row r="151" spans="1:2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66"/>
      <c r="M151" s="55"/>
      <c r="N151" s="55"/>
      <c r="O151" s="55"/>
      <c r="P151" s="67"/>
      <c r="Q151" s="67"/>
      <c r="R151" s="67"/>
      <c r="S151" s="67"/>
      <c r="T151" s="68"/>
      <c r="U151" s="69"/>
      <c r="V151" s="55"/>
      <c r="W151" s="55"/>
    </row>
    <row r="152" spans="1:2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66"/>
      <c r="M152" s="55"/>
      <c r="N152" s="55"/>
      <c r="O152" s="55"/>
      <c r="P152" s="67"/>
      <c r="Q152" s="67"/>
      <c r="R152" s="67"/>
      <c r="S152" s="67"/>
      <c r="T152" s="68"/>
      <c r="U152" s="69"/>
      <c r="V152" s="55"/>
      <c r="W152" s="55"/>
    </row>
    <row r="153" spans="1:2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66"/>
      <c r="M153" s="55"/>
      <c r="N153" s="55"/>
      <c r="O153" s="55"/>
      <c r="P153" s="67"/>
      <c r="Q153" s="67"/>
      <c r="R153" s="67"/>
      <c r="S153" s="67"/>
      <c r="T153" s="68"/>
      <c r="U153" s="69"/>
      <c r="V153" s="55"/>
      <c r="W153" s="55"/>
    </row>
    <row r="154" spans="1:2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66"/>
      <c r="M154" s="55"/>
      <c r="N154" s="55"/>
      <c r="O154" s="55"/>
      <c r="P154" s="67"/>
      <c r="Q154" s="67"/>
      <c r="R154" s="67"/>
      <c r="S154" s="67"/>
      <c r="T154" s="68"/>
      <c r="U154" s="69"/>
      <c r="V154" s="55"/>
      <c r="W154" s="55"/>
    </row>
    <row r="155" spans="1:2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66"/>
      <c r="M155" s="55"/>
      <c r="N155" s="55"/>
      <c r="O155" s="55"/>
      <c r="P155" s="67"/>
      <c r="Q155" s="67"/>
      <c r="R155" s="67"/>
      <c r="S155" s="67"/>
      <c r="T155" s="68"/>
      <c r="U155" s="69"/>
      <c r="V155" s="55"/>
      <c r="W155" s="55"/>
    </row>
    <row r="156" spans="1:2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66"/>
      <c r="M156" s="55"/>
      <c r="N156" s="55"/>
      <c r="O156" s="55"/>
      <c r="P156" s="67"/>
      <c r="Q156" s="67"/>
      <c r="R156" s="67"/>
      <c r="S156" s="67"/>
      <c r="T156" s="68"/>
      <c r="U156" s="69"/>
      <c r="V156" s="55"/>
      <c r="W156" s="55"/>
    </row>
    <row r="157" spans="1:2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66"/>
      <c r="M157" s="55"/>
      <c r="N157" s="55"/>
      <c r="O157" s="55"/>
      <c r="P157" s="67"/>
      <c r="Q157" s="67"/>
      <c r="R157" s="67"/>
      <c r="S157" s="67"/>
      <c r="T157" s="68"/>
      <c r="U157" s="69"/>
      <c r="V157" s="55"/>
      <c r="W157" s="55"/>
    </row>
  </sheetData>
  <sheetProtection password="DE46" sheet="1" objects="1" scenarios="1" selectLockedCells="1"/>
  <dataConsolidate/>
  <mergeCells count="139">
    <mergeCell ref="O48:P48"/>
    <mergeCell ref="Q48:T48"/>
    <mergeCell ref="Q47:T47"/>
    <mergeCell ref="B50:M50"/>
    <mergeCell ref="N50:O50"/>
    <mergeCell ref="O51:P51"/>
    <mergeCell ref="Q50:T50"/>
    <mergeCell ref="Q51:T51"/>
    <mergeCell ref="E46:M46"/>
    <mergeCell ref="I51:L51"/>
    <mergeCell ref="H47:K47"/>
    <mergeCell ref="I48:L48"/>
    <mergeCell ref="B47:E47"/>
    <mergeCell ref="Q45:T45"/>
    <mergeCell ref="Q29:T29"/>
    <mergeCell ref="Q44:T44"/>
    <mergeCell ref="B35:M35"/>
    <mergeCell ref="M40:M41"/>
    <mergeCell ref="H28:K28"/>
    <mergeCell ref="N34:P34"/>
    <mergeCell ref="B40:E40"/>
    <mergeCell ref="G40:K42"/>
    <mergeCell ref="B39:E39"/>
    <mergeCell ref="B28:E28"/>
    <mergeCell ref="B44:E44"/>
    <mergeCell ref="H45:K45"/>
    <mergeCell ref="H44:K44"/>
    <mergeCell ref="B45:E45"/>
    <mergeCell ref="N40:O42"/>
    <mergeCell ref="Q43:T43"/>
    <mergeCell ref="Q40:T42"/>
    <mergeCell ref="N36:P36"/>
    <mergeCell ref="Q36:T36"/>
    <mergeCell ref="K7:W7"/>
    <mergeCell ref="Q24:T26"/>
    <mergeCell ref="N24:O26"/>
    <mergeCell ref="M24:M25"/>
    <mergeCell ref="G19:K19"/>
    <mergeCell ref="G20:K20"/>
    <mergeCell ref="Q28:T28"/>
    <mergeCell ref="Q34:T34"/>
    <mergeCell ref="Q35:T35"/>
    <mergeCell ref="Q27:T27"/>
    <mergeCell ref="M27:O27"/>
    <mergeCell ref="Q31:T31"/>
    <mergeCell ref="Q33:T33"/>
    <mergeCell ref="A16:E16"/>
    <mergeCell ref="Q30:T30"/>
    <mergeCell ref="N35:O35"/>
    <mergeCell ref="A17:E17"/>
    <mergeCell ref="A12:E12"/>
    <mergeCell ref="L17:M17"/>
    <mergeCell ref="L16:M16"/>
    <mergeCell ref="L19:M19"/>
    <mergeCell ref="L20:M20"/>
    <mergeCell ref="H30:K30"/>
    <mergeCell ref="B31:E31"/>
    <mergeCell ref="B32:E32"/>
    <mergeCell ref="H31:K31"/>
    <mergeCell ref="F33:M33"/>
    <mergeCell ref="A20:E20"/>
    <mergeCell ref="B23:E23"/>
    <mergeCell ref="B24:E24"/>
    <mergeCell ref="B33:E33"/>
    <mergeCell ref="G17:K17"/>
    <mergeCell ref="G12:K12"/>
    <mergeCell ref="F24:F25"/>
    <mergeCell ref="G24:K26"/>
    <mergeCell ref="A21:E21"/>
    <mergeCell ref="B25:E25"/>
    <mergeCell ref="B26:E26"/>
    <mergeCell ref="B43:E43"/>
    <mergeCell ref="H43:K43"/>
    <mergeCell ref="L21:M21"/>
    <mergeCell ref="B42:E42"/>
    <mergeCell ref="B27:K27"/>
    <mergeCell ref="B41:E41"/>
    <mergeCell ref="F40:F41"/>
    <mergeCell ref="G21:K21"/>
    <mergeCell ref="B30:E30"/>
    <mergeCell ref="B29:E29"/>
    <mergeCell ref="B34:M34"/>
    <mergeCell ref="H29:K29"/>
    <mergeCell ref="A2:W2"/>
    <mergeCell ref="C5:F5"/>
    <mergeCell ref="G5:J5"/>
    <mergeCell ref="A4:B4"/>
    <mergeCell ref="C4:N4"/>
    <mergeCell ref="A3:C3"/>
    <mergeCell ref="D3:N3"/>
    <mergeCell ref="P4:W4"/>
    <mergeCell ref="P5:W5"/>
    <mergeCell ref="A5:B5"/>
    <mergeCell ref="K5:N5"/>
    <mergeCell ref="P3:W3"/>
    <mergeCell ref="C8:D8"/>
    <mergeCell ref="A6:B6"/>
    <mergeCell ref="A7:B7"/>
    <mergeCell ref="A8:B8"/>
    <mergeCell ref="C7:F7"/>
    <mergeCell ref="C6:F6"/>
    <mergeCell ref="A14:E14"/>
    <mergeCell ref="G16:K16"/>
    <mergeCell ref="P8:W8"/>
    <mergeCell ref="K8:N8"/>
    <mergeCell ref="A10:W10"/>
    <mergeCell ref="L12:M12"/>
    <mergeCell ref="L14:M14"/>
    <mergeCell ref="P12:P21"/>
    <mergeCell ref="Q12:W20"/>
    <mergeCell ref="B11:E11"/>
    <mergeCell ref="Q21:W21"/>
    <mergeCell ref="B9:E9"/>
    <mergeCell ref="G14:K14"/>
    <mergeCell ref="L13:N13"/>
    <mergeCell ref="K6:W6"/>
    <mergeCell ref="G6:J6"/>
    <mergeCell ref="G7:J7"/>
    <mergeCell ref="G8:J8"/>
    <mergeCell ref="A73:W98"/>
    <mergeCell ref="A61:W64"/>
    <mergeCell ref="V55:V57"/>
    <mergeCell ref="Q58:T58"/>
    <mergeCell ref="B58:E58"/>
    <mergeCell ref="A65:W65"/>
    <mergeCell ref="O55:O56"/>
    <mergeCell ref="A67:W67"/>
    <mergeCell ref="A69:W69"/>
    <mergeCell ref="B55:E55"/>
    <mergeCell ref="A70:V70"/>
    <mergeCell ref="H58:K58"/>
    <mergeCell ref="P55:T57"/>
    <mergeCell ref="M55:M57"/>
    <mergeCell ref="B57:E57"/>
    <mergeCell ref="G55:K57"/>
    <mergeCell ref="B59:E59"/>
    <mergeCell ref="A66:W66"/>
    <mergeCell ref="B56:E56"/>
    <mergeCell ref="F55:F56"/>
  </mergeCells>
  <phoneticPr fontId="7" type="noConversion"/>
  <conditionalFormatting sqref="Q36">
    <cfRule type="expression" priority="9">
      <formula>$Q$36=0</formula>
    </cfRule>
    <cfRule type="expression" dxfId="9" priority="31" stopIfTrue="1">
      <formula>$Q$36&gt;0</formula>
    </cfRule>
  </conditionalFormatting>
  <conditionalFormatting sqref="M51 V51 M58">
    <cfRule type="cellIs" dxfId="8" priority="28" stopIfTrue="1" operator="greaterThan">
      <formula>0</formula>
    </cfRule>
  </conditionalFormatting>
  <conditionalFormatting sqref="V58">
    <cfRule type="cellIs" dxfId="7" priority="23" stopIfTrue="1" operator="greaterThan">
      <formula>0</formula>
    </cfRule>
    <cfRule type="cellIs" dxfId="6" priority="24" stopIfTrue="1" operator="greaterThan">
      <formula>10</formula>
    </cfRule>
  </conditionalFormatting>
  <conditionalFormatting sqref="Q34">
    <cfRule type="expression" dxfId="5" priority="34" stopIfTrue="1">
      <formula>AND($Q$34&gt;0,$Q$36=0)</formula>
    </cfRule>
  </conditionalFormatting>
  <conditionalFormatting sqref="Q51:T51">
    <cfRule type="cellIs" dxfId="4" priority="12" operator="greaterThan">
      <formula>0</formula>
    </cfRule>
    <cfRule type="cellIs" dxfId="3" priority="13" operator="greaterThan">
      <formula>10</formula>
    </cfRule>
  </conditionalFormatting>
  <conditionalFormatting sqref="Q48:T48">
    <cfRule type="expression" dxfId="2" priority="11" stopIfTrue="1">
      <formula>"I(($Q$51=0);$Q$48&gt;0)"</formula>
    </cfRule>
  </conditionalFormatting>
  <conditionalFormatting sqref="Q48">
    <cfRule type="expression" dxfId="1" priority="10">
      <formula>AND($Q$48&gt;0,$Q$51=0)</formula>
    </cfRule>
  </conditionalFormatting>
  <conditionalFormatting sqref="H28:K31 O28:O31 H43:K45 O43:O45">
    <cfRule type="cellIs" dxfId="0" priority="1" operator="greaterThan">
      <formula>0</formula>
    </cfRule>
  </conditionalFormatting>
  <dataValidations xWindow="950" yWindow="579" count="11">
    <dataValidation type="custom" allowBlank="1" showInputMessage="1" showErrorMessage="1" sqref="X30">
      <formula1>AND(#REF!+#REF!+#REF!&gt;=5,#REF!+#REF!+#REF!&lt;=8,#REF!="x")</formula1>
    </dataValidation>
    <dataValidation allowBlank="1" showInputMessage="1" showErrorMessage="1" error="Es supera la capacitat de l'allotjament triat" sqref="H29"/>
    <dataValidation type="custom" showInputMessage="1" showErrorMessage="1" errorTitle="Error de selección" error="Marcar una sola opción. Gracias" promptTitle="MARCAJE CASILLA" prompt="Poner una X y apretar INTRO para fijar la selección, sinó os dará ERROR DE SELECCIÓN" sqref="F21">
      <formula1>$V$24=1</formula1>
    </dataValidation>
    <dataValidation type="custom" allowBlank="1" showInputMessage="1" showErrorMessage="1" errorTitle="Error de selección" error="Marcar una sola opción. Gracias" promptTitle="MARCAJE CASILLA" prompt="Poner una X y apretar INTRO para fijar la selección, sinó os dará ERROR DE SELECCIÓN&#10;&#10;Si marcáis la inscripción de solo Domingo solamente podéis  seleccionar las opciones SIN ALOJAMIENTO B) o C)" sqref="F14">
      <formula1>$O$14=1</formula1>
    </dataValidation>
    <dataValidation allowBlank="1" showErrorMessage="1" sqref="O21"/>
    <dataValidation type="custom" allowBlank="1" showInputMessage="1" showErrorMessage="1" errorTitle="Error de selección" error="Marcar una sola opción. Gracias" promptTitle="MARCAJE CASILLA" prompt="Poner una X y apretar INTRO para fijar la selección, sinó os dará ERROR DE SELECCIÓN&#10;" sqref="G14:K14">
      <formula1>$O$14=1</formula1>
    </dataValidation>
    <dataValidation type="custom" allowBlank="1" showInputMessage="1" showErrorMessage="1" errorTitle="Error de selección" error="Marcar una sola opción. Gracias" promptTitle="MARCAJE CASILLA" prompt="Poner una X y apretar INTRO para fijar la selección, sinó os dará ERROR DE SELECCIÓN&#10;&#10;Selección no valida si se combina con opción B) SIN ALOJAMIENTO CON COMIDAS (no incluye desayuno del sábado) en esta opción solo se puede seleccionar &quot;Sábado y domingo&quot;&#10;" sqref="L14:M14">
      <formula1>$O$14=1</formula1>
    </dataValidation>
    <dataValidation allowBlank="1" showInputMessage="1" showErrorMessage="1" promptTitle="CAPACIDAD BUNGALOWS" prompt="Si el número de personas es superior a la capacidad del alojamiento elegido (2, 4, 6 u 8 personas) se deberá rellenar una segunda hoja de inscripción con el total de personas redistribuida en dos bungalows" sqref="F17:M17"/>
    <dataValidation type="custom" showInputMessage="1" showErrorMessage="1" errorTitle="Error de selección" error="Marcar una sola opción. Gracias" promptTitle="MARCAJE CASILLA" prompt="Poner una X y apretar INTRO para fijar la selección, sinó os dará ERROR DE SELECCIÓN&#10;&#10;Esta opción de inscripción no incluye el desayuno del sábado, si marcáis &quot;Viernes, sábado y domingo&quot; Os dará ERROR.&#10;" sqref="G21:K21">
      <formula1>$V$24=1</formula1>
    </dataValidation>
    <dataValidation type="custom" allowBlank="1" showInputMessage="1" showErrorMessage="1" errorTitle="Error de selección" error="Marcar una sola opción. Gracias" promptTitle="MARCAJE CASILLA" prompt="Poner una X y apretar INTRO para fijar la selección, sinó os dará ERROR DE SELECCIÓN" sqref="L21:M21">
      <formula1>$V$24=1</formula1>
    </dataValidation>
    <dataValidation allowBlank="1" showInputMessage="1" showErrorMessage="1" promptTitle="DESCUENTO SOLO PARA SOCIOS AVWC " prompt="Sólo llenar en caso de ser socio AVWC, se aplica por vehículo" sqref="N35:O35 N50:O50"/>
  </dataValidations>
  <pageMargins left="0.35" right="0.17" top="0.25" bottom="0.18" header="0.09" footer="0"/>
  <pageSetup paperSize="9" scale="70" orientation="portrait" horizontalDpi="300" verticalDpi="300" r:id="rId1"/>
  <headerFooter alignWithMargins="0"/>
  <rowBreaks count="1" manualBreakCount="1">
    <brk id="71" max="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Dark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LC12</dc:creator>
  <cp:lastModifiedBy>Eduard Navarro</cp:lastModifiedBy>
  <cp:lastPrinted>2019-07-12T10:15:55Z</cp:lastPrinted>
  <dcterms:created xsi:type="dcterms:W3CDTF">2012-06-02T15:12:32Z</dcterms:created>
  <dcterms:modified xsi:type="dcterms:W3CDTF">2019-07-17T07:53:42Z</dcterms:modified>
</cp:coreProperties>
</file>